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Weekly Tracker" sheetId="2" state="visible" r:id="rId4"/>
    <sheet name="Traffic Sources" sheetId="3" state="visible" r:id="rId5"/>
    <sheet name="Video Log" sheetId="4" state="visible" r:id="rId6"/>
    <sheet name="Monetisation Progres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4" authorId="0">
      <text>
        <r>
          <rPr>
            <sz val="10"/>
            <rFont val="Arial"/>
            <family val="2"/>
          </rPr>
          <t xml:space="preserve">Analytics → Content → Traffic source → "YouTube advertising"</t>
        </r>
      </text>
    </comment>
    <comment ref="M4" authorId="0">
      <text>
        <r>
          <rPr>
            <sz val="10"/>
            <rFont val="Arial"/>
            <family val="2"/>
          </rPr>
          <t xml:space="preserve">Add "Browse features" + "Suggested videos" from the Traffic source table. This is YouTube recommending you.</t>
        </r>
      </text>
    </comment>
    <comment ref="O4" authorId="0">
      <text>
        <r>
          <rPr>
            <sz val="10"/>
            <rFont val="Arial"/>
            <family val="2"/>
          </rPr>
          <t xml:space="preserve">Watch time (hours) on the "YouTube advertising" row of the Traffic source table.</t>
        </r>
      </text>
    </comment>
    <comment ref="P4" authorId="0">
      <text>
        <r>
          <rPr>
            <sz val="10"/>
            <rFont val="Arial"/>
            <family val="2"/>
          </rPr>
          <t xml:space="preserve">Watch time minus ad watch time. Ad watch time does not count towards the 4,000 public watch hours.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Type as m:ss, e.g. 6:05. The cell is formatted as text so Excel keeps it as minutes:seconds.</t>
        </r>
      </text>
    </comment>
    <comment ref="G4" authorId="0">
      <text>
        <r>
          <rPr>
            <sz val="10"/>
            <rFont val="Arial"/>
            <family val="2"/>
          </rPr>
          <t xml:space="preserve">Type as m:ss, e.g. 2:22 (Analytics → Engagement → Average view duration).</t>
        </r>
      </text>
    </comment>
  </commentList>
</comments>
</file>

<file path=xl/sharedStrings.xml><?xml version="1.0" encoding="utf-8"?>
<sst xmlns="http://schemas.openxmlformats.org/spreadsheetml/2006/main" count="116" uniqueCount="105">
  <si>
    <t xml:space="preserve">YOUTUBE GROWTH TRACKER</t>
  </si>
  <si>
    <t xml:space="preserve">The weekly sheet I use to write down my real numbers, including where my views come from.</t>
  </si>
  <si>
    <t xml:space="preserve">By Zelia · Grow Your Channel with me · youtube.com/@Sincerelyzelia</t>
  </si>
  <si>
    <t xml:space="preserve">HOW TO USE IT (2 minutes, once a week)</t>
  </si>
  <si>
    <t xml:space="preserve">1.  Open YouTube Studio → Analytics. Set the date range to the last 7 days.</t>
  </si>
  <si>
    <t xml:space="preserve">2.  In "Weekly Tracker", fill one row: views, watch time, subscribers, impressions and click-through rate (Overview + Reach tabs).</t>
  </si>
  <si>
    <t xml:space="preserve">3.  Fill the column that matters most: WHERE DID VIEWS COME FROM? (Analytics → Content → Traffic source). Write down views from ads and from Browse + Suggested.</t>
  </si>
  <si>
    <t xml:space="preserve">4.  Read the Verdict column. It tells you if your growth is paid, organic, or if YouTube is starting to recommend you.</t>
  </si>
  <si>
    <t xml:space="preserve">5.  After each upload, log the video in "Video Log" (after 7 days) to see which titles, thumbnails and topics actually work.</t>
  </si>
  <si>
    <t xml:space="preserve">6.  Check "Monetisation Progress" to see how far you are from 1,000 subscribers and 4,000 public watch hours.</t>
  </si>
  <si>
    <t xml:space="preserve">HOW TO READ THE COLOURS</t>
  </si>
  <si>
    <t xml:space="preserve">White cells = you type here.   Grey cells = calculated for you (don't type in them).</t>
  </si>
  <si>
    <t xml:space="preserve">Row 5 in each tab is a filled EXAMPLE (my own numbers from the month I ran ads). Delete it or type over it when you start.</t>
  </si>
  <si>
    <t xml:space="preserve">WHY THE "WHERE DID VIEWS COME FROM?" COLUMN MATTERS</t>
  </si>
  <si>
    <t xml:space="preserve">Views from YouTube ads do NOT count towards the 4,000 public watch hours you need for monetisation.</t>
  </si>
  <si>
    <t xml:space="preserve">Browse features + Suggested videos = YouTube recommending you. That is the number you want to grow.</t>
  </si>
  <si>
    <t xml:space="preserve">If more than half your views come from ads, your growth is paid, not earned. This column exposed me: 93% of my views came from ads.</t>
  </si>
  <si>
    <t xml:space="preserve">Spot paid views on other channels: fewer than 1 like for every 100 views is usually a sign of ads. Stop comparing your real numbers to bought numbers.</t>
  </si>
  <si>
    <t xml:space="preserve">Watch the video this tracker comes from, and follow the 90-day experiment: youtube.com/@Sincerelyzelia</t>
  </si>
  <si>
    <t xml:space="preserve">Free to use and share. Please don't sell it.</t>
  </si>
  <si>
    <t xml:space="preserve">Weekly Tracker</t>
  </si>
  <si>
    <t xml:space="preserve">One row per week. White = type here, grey = calculated. Numbers from YouTube Studio → Analytics, last 7 days.</t>
  </si>
  <si>
    <t xml:space="preserve">Week #</t>
  </si>
  <si>
    <t xml:space="preserve">Week starting</t>
  </si>
  <si>
    <t xml:space="preserve">Videos posted</t>
  </si>
  <si>
    <t xml:space="preserve">Views</t>
  </si>
  <si>
    <t xml:space="preserve">Watch time (hours)</t>
  </si>
  <si>
    <t xml:space="preserve">Subscribers gained</t>
  </si>
  <si>
    <t xml:space="preserve">Total subscribers (end of week)</t>
  </si>
  <si>
    <t xml:space="preserve">Impressions</t>
  </si>
  <si>
    <t xml:space="preserve">Click-through rate (%)</t>
  </si>
  <si>
    <t xml:space="preserve">Avg view duration (m:ss)</t>
  </si>
  <si>
    <t xml:space="preserve">Views from ads</t>
  </si>
  <si>
    <t xml:space="preserve">% of views from ads</t>
  </si>
  <si>
    <t xml:space="preserve">Views from Browse + Suggested</t>
  </si>
  <si>
    <t xml:space="preserve">% recommended by YouTube</t>
  </si>
  <si>
    <t xml:space="preserve">Watch hours from ads</t>
  </si>
  <si>
    <t xml:space="preserve">Watch hours that count</t>
  </si>
  <si>
    <t xml:space="preserve">WHERE DID VIEWS COME FROM? (top source)</t>
  </si>
  <si>
    <t xml:space="preserve">Verdict</t>
  </si>
  <si>
    <t xml:space="preserve">Notes / what I changed</t>
  </si>
  <si>
    <t xml:space="preserve">EXAMPLE</t>
  </si>
  <si>
    <t xml:space="preserve">2:22</t>
  </si>
  <si>
    <t xml:space="preserve">YouTube advertising</t>
  </si>
  <si>
    <t xml:space="preserve">Example: my month of ₦100,000 ads. 93% paid views, only ~5 of 82 hours counted.</t>
  </si>
  <si>
    <t xml:space="preserve">TOTAL</t>
  </si>
  <si>
    <t xml:space="preserve">Totals add up weeks 1–13 (not the example row). 13 weeks ≈ 90 days.</t>
  </si>
  <si>
    <t xml:space="preserve">Where did views come from?</t>
  </si>
  <si>
    <t xml:space="preserve">The full Traffic source table, one row per week (Analytics → Content → Traffic source, last 7 days). Views per source.</t>
  </si>
  <si>
    <t xml:space="preserve">YouTube search</t>
  </si>
  <si>
    <t xml:space="preserve">Browse features (Home)</t>
  </si>
  <si>
    <t xml:space="preserve">Suggested videos</t>
  </si>
  <si>
    <t xml:space="preserve">External</t>
  </si>
  <si>
    <t xml:space="preserve">Channel pages</t>
  </si>
  <si>
    <t xml:space="preserve">Shorts feed</t>
  </si>
  <si>
    <t xml:space="preserve">Playlists</t>
  </si>
  <si>
    <t xml:space="preserve">Notifications</t>
  </si>
  <si>
    <t xml:space="preserve">Direct or unknown</t>
  </si>
  <si>
    <t xml:space="preserve">Total views</t>
  </si>
  <si>
    <t xml:space="preserve">% search</t>
  </si>
  <si>
    <t xml:space="preserve">% recommended (Browse + Suggested)</t>
  </si>
  <si>
    <t xml:space="preserve">% ads</t>
  </si>
  <si>
    <t xml:space="preserve">Example row = my channel, last 28 days (20 Sep – 17 Oct 2026). Browse 95 + Suggested 7 = 102 views recommended by YouTube, against 8,042 from ads (94%).</t>
  </si>
  <si>
    <t xml:space="preserve">Video Log</t>
  </si>
  <si>
    <t xml:space="preserve">Log each video 7 days after it goes live. Which titles, thumbnails and topics actually work?</t>
  </si>
  <si>
    <t xml:space="preserve">Video title</t>
  </si>
  <si>
    <t xml:space="preserve">Publish date</t>
  </si>
  <si>
    <t xml:space="preserve">Length (m:ss)</t>
  </si>
  <si>
    <t xml:space="preserve">Views (first 7 days)</t>
  </si>
  <si>
    <t xml:space="preserve">Avg % watched</t>
  </si>
  <si>
    <t xml:space="preserve">Likes</t>
  </si>
  <si>
    <t xml:space="preserve">Likes per 100 views</t>
  </si>
  <si>
    <t xml:space="preserve">Paid views check</t>
  </si>
  <si>
    <t xml:space="preserve">Top traffic source</t>
  </si>
  <si>
    <t xml:space="preserve">Promoted with ads?</t>
  </si>
  <si>
    <t xml:space="preserve">What I learnt</t>
  </si>
  <si>
    <t xml:space="preserve">EXAMPLE · How I found out my YouTube channel wasn't growing</t>
  </si>
  <si>
    <t xml:space="preserve">6:05</t>
  </si>
  <si>
    <t xml:space="preserve">Yes</t>
  </si>
  <si>
    <t xml:space="preserve">Paid viewers left before the good part. 4 subscribers from 3,878 views.</t>
  </si>
  <si>
    <t xml:space="preserve">Monetisation Progress</t>
  </si>
  <si>
    <t xml:space="preserve">YouTube Partner Program goal: 1,000 subscribers + 4,000 public watch hours in the last 12 months.</t>
  </si>
  <si>
    <t xml:space="preserve">GOALS</t>
  </si>
  <si>
    <t xml:space="preserve">Subscriber goal</t>
  </si>
  <si>
    <t xml:space="preserve">YouTube Partner Program requirement</t>
  </si>
  <si>
    <t xml:space="preserve">Public watch hours goal</t>
  </si>
  <si>
    <t xml:space="preserve">Last 12 months. Ad watch time does not count.</t>
  </si>
  <si>
    <t xml:space="preserve">WHERE YOU ARE (copy from YouTube Studio → Earn)</t>
  </si>
  <si>
    <t xml:space="preserve">Current subscribers</t>
  </si>
  <si>
    <t xml:space="preserve">Type your number from YouTube Studio</t>
  </si>
  <si>
    <t xml:space="preserve">Public watch hours, last 12 months</t>
  </si>
  <si>
    <t xml:space="preserve">YouTube Studio → Earn shows this number</t>
  </si>
  <si>
    <t xml:space="preserve">PROGRESS</t>
  </si>
  <si>
    <t xml:space="preserve">Subscribers: % of goal</t>
  </si>
  <si>
    <t xml:space="preserve">Subscribers still needed</t>
  </si>
  <si>
    <t xml:space="preserve">Watch hours: % of goal</t>
  </si>
  <si>
    <t xml:space="preserve">Watch hours still needed</t>
  </si>
  <si>
    <t xml:space="preserve">FROM YOUR WEEKLY TRACKER (weeks 1–13)</t>
  </si>
  <si>
    <t xml:space="preserve">Watch hours earned that count</t>
  </si>
  <si>
    <t xml:space="preserve">Total watch time minus watch time from ads</t>
  </si>
  <si>
    <t xml:space="preserve">Watch hours lost to ads (don't count)</t>
  </si>
  <si>
    <t xml:space="preserve">If this is big, ads are eating your budget</t>
  </si>
  <si>
    <t xml:space="preserve">Share of views from ads</t>
  </si>
  <si>
    <t xml:space="preserve">Over 50% means your growth is mostly paid</t>
  </si>
  <si>
    <t xml:space="preserve">Check the official requirements in YouTube Help → "YouTube Partner Program overview &amp; eligibility". YouTube can change them.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</si>
</sst>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\ mmm\ yyyy"/>
    <numFmt numFmtId="166" formatCode="#,##0"/>
    <numFmt numFmtId="167" formatCode="#,##0.0"/>
    <numFmt numFmtId="168" formatCode="0.0\%"/>
    <numFmt numFmtId="169" formatCode="@"/>
    <numFmt numFmtId="170" formatCode="0.0%"/>
    <numFmt numFmtId="171" formatCode="#,##0;\-0;\–"/>
    <numFmt numFmtId="172" formatCode="#,##0.0;\-0;\–"/>
    <numFmt numFmtId="173" formatCode="0%"/>
    <numFmt numFmtId="174" formatCode="0.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C4161E"/>
      <name val="Arial"/>
      <family val="0"/>
      <charset val="1"/>
    </font>
    <font>
      <i val="true"/>
      <sz val="12"/>
      <color rgb="FF0C0C0C"/>
      <name val="Arial"/>
      <family val="0"/>
      <charset val="1"/>
    </font>
    <font>
      <b val="true"/>
      <sz val="10"/>
      <color rgb="FF5E5E62"/>
      <name val="Arial"/>
      <family val="0"/>
      <charset val="1"/>
    </font>
    <font>
      <b val="true"/>
      <sz val="12"/>
      <color rgb="FFC4161E"/>
      <name val="Arial"/>
      <family val="0"/>
      <charset val="1"/>
    </font>
    <font>
      <sz val="11"/>
      <color rgb="FF0C0C0C"/>
      <name val="Arial"/>
      <family val="0"/>
      <charset val="1"/>
    </font>
    <font>
      <b val="true"/>
      <sz val="20"/>
      <color rgb="FFC4161E"/>
      <name val="Arial"/>
      <family val="0"/>
      <charset val="1"/>
    </font>
    <font>
      <i val="true"/>
      <sz val="10"/>
      <color rgb="FF5E5E6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C0C0C"/>
      <name val="Arial"/>
      <family val="0"/>
      <charset val="1"/>
    </font>
    <font>
      <sz val="10"/>
      <color rgb="FF0C0C0C"/>
      <name val="Arial"/>
      <family val="0"/>
      <charset val="1"/>
    </font>
    <font>
      <b val="true"/>
      <sz val="10"/>
      <color rgb="FFC4161E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E5E62"/>
      <name val="Arial"/>
      <family val="0"/>
      <charset val="1"/>
    </font>
    <font>
      <sz val="10"/>
      <name val="Arial"/>
      <family val="2"/>
    </font>
    <font>
      <b val="true"/>
      <sz val="11"/>
      <color rgb="FFC4161E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C4161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C0C0C"/>
        <bgColor rgb="FF000000"/>
      </patternFill>
    </fill>
    <fill>
      <patternFill patternType="solid">
        <fgColor rgb="FFECECE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6D4"/>
      </left>
      <right style="thin">
        <color rgb="FFD6D6D4"/>
      </right>
      <top style="thin">
        <color rgb="FFD6D6D4"/>
      </top>
      <bottom style="thin">
        <color rgb="FFD6D6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2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41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CECEA"/>
      <rgbColor rgb="FFCCFFFF"/>
      <rgbColor rgb="FF660066"/>
      <rgbColor rgb="FFFF8080"/>
      <rgbColor rgb="FF0066CC"/>
      <rgbColor rgb="FFD6D6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5E62"/>
      <rgbColor rgb="FF969696"/>
      <rgbColor rgb="FF003366"/>
      <rgbColor rgb="FF339966"/>
      <rgbColor rgb="FF0C0C0C"/>
      <rgbColor rgb="FF333300"/>
      <rgbColor rgb="FFC416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4161E"/>
    <pageSetUpPr fitToPage="false"/>
  </sheetPr>
  <dimension ref="B2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5" t="s">
        <v>4</v>
      </c>
    </row>
    <row r="8" customFormat="false" ht="26.85" hidden="false" customHeight="false" outlineLevel="0" collapsed="false">
      <c r="B8" s="5" t="s">
        <v>5</v>
      </c>
    </row>
    <row r="9" customFormat="false" ht="26.8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26.8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5"/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5" t="s">
        <v>11</v>
      </c>
    </row>
    <row r="16" customFormat="false" ht="26.8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5"/>
    </row>
    <row r="18" customFormat="false" ht="15" hidden="false" customHeight="false" outlineLevel="0" collapsed="false">
      <c r="B18" s="4" t="s">
        <v>13</v>
      </c>
    </row>
    <row r="19" customFormat="false" ht="15" hidden="false" customHeight="false" outlineLevel="0" collapsed="false">
      <c r="B19" s="5" t="s">
        <v>14</v>
      </c>
    </row>
    <row r="20" customFormat="false" ht="15" hidden="false" customHeight="false" outlineLevel="0" collapsed="false">
      <c r="B20" s="5" t="s">
        <v>15</v>
      </c>
    </row>
    <row r="21" customFormat="false" ht="26.85" hidden="false" customHeight="false" outlineLevel="0" collapsed="false">
      <c r="B21" s="5" t="s">
        <v>16</v>
      </c>
    </row>
    <row r="22" customFormat="false" ht="26.85" hidden="false" customHeight="false" outlineLevel="0" collapsed="false">
      <c r="B22" s="5" t="s">
        <v>17</v>
      </c>
    </row>
    <row r="23" customFormat="false" ht="15" hidden="false" customHeight="false" outlineLevel="0" collapsed="false">
      <c r="B23" s="5"/>
    </row>
    <row r="24" customFormat="false" ht="26.8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false"/>
  </sheetPr>
  <dimension ref="A1:S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6" min="5" style="0" width="11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2" min="11" style="0" width="11"/>
    <col collapsed="false" customWidth="true" hidden="false" outlineLevel="0" max="14" min="13" style="0" width="14"/>
    <col collapsed="false" customWidth="true" hidden="false" outlineLevel="0" max="16" min="15" style="0" width="12"/>
    <col collapsed="false" customWidth="true" hidden="false" outlineLevel="0" max="17" min="17" style="0" width="24"/>
    <col collapsed="false" customWidth="true" hidden="false" outlineLevel="0" max="19" min="18" style="0" width="40"/>
  </cols>
  <sheetData>
    <row r="1" customFormat="false" ht="30" hidden="false" customHeight="true" outlineLevel="0" collapsed="false">
      <c r="A1" s="6" t="s">
        <v>20</v>
      </c>
    </row>
    <row r="2" customFormat="false" ht="15" hidden="false" customHeight="false" outlineLevel="0" collapsed="false">
      <c r="A2" s="7" t="s">
        <v>21</v>
      </c>
    </row>
    <row r="4" customFormat="false" ht="55.5" hidden="false" customHeight="true" outlineLevel="0" collapsed="false">
      <c r="A4" s="8" t="s">
        <v>22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8" t="s">
        <v>33</v>
      </c>
      <c r="M4" s="8" t="s">
        <v>34</v>
      </c>
      <c r="N4" s="8" t="s">
        <v>35</v>
      </c>
      <c r="O4" s="8" t="s">
        <v>36</v>
      </c>
      <c r="P4" s="8" t="s">
        <v>37</v>
      </c>
      <c r="Q4" s="8" t="s">
        <v>38</v>
      </c>
      <c r="R4" s="8" t="s">
        <v>39</v>
      </c>
      <c r="S4" s="8" t="s">
        <v>40</v>
      </c>
    </row>
    <row r="5" customFormat="false" ht="15" hidden="false" customHeight="false" outlineLevel="0" collapsed="false">
      <c r="A5" s="9" t="s">
        <v>41</v>
      </c>
      <c r="B5" s="10"/>
      <c r="C5" s="11" t="n">
        <v>2</v>
      </c>
      <c r="D5" s="12" t="n">
        <v>7496</v>
      </c>
      <c r="E5" s="13" t="n">
        <v>82</v>
      </c>
      <c r="F5" s="12" t="n">
        <v>4</v>
      </c>
      <c r="G5" s="12" t="n">
        <v>1921</v>
      </c>
      <c r="H5" s="12"/>
      <c r="I5" s="14"/>
      <c r="J5" s="15" t="s">
        <v>42</v>
      </c>
      <c r="K5" s="12" t="n">
        <v>6995</v>
      </c>
      <c r="L5" s="16" t="n">
        <f aca="false">IF(OR(D5="",K5=""),"",IF(D5=0,0,K5/D5))</f>
        <v>0.933164354322305</v>
      </c>
      <c r="M5" s="12" t="n">
        <v>8</v>
      </c>
      <c r="N5" s="16" t="n">
        <f aca="false">IF(OR(D5="",M5=""),"",IF(D5=0,0,M5/D5))</f>
        <v>0.00106723585912487</v>
      </c>
      <c r="O5" s="13" t="n">
        <v>77</v>
      </c>
      <c r="P5" s="17" t="n">
        <f aca="false">IF(E5="","",MAX(0,E5-N(O5)))</f>
        <v>5</v>
      </c>
      <c r="Q5" s="11" t="s">
        <v>43</v>
      </c>
      <c r="R5" s="18" t="str">
        <f aca="false">IF(D5="","",IF(N(L5)&gt;0.5,"Mostly paid views: they won't count for monetisation",IF(N(N5)&gt;=0.3,"YouTube is recommending you. Keep going",IF(N(N5)&gt;=0.1,"Some recommendations. Test titles and thumbnails","Barely recommended. Fix hooks, titles, thumbnails"))))</f>
        <v>Mostly paid views: they won't count for monetisation</v>
      </c>
      <c r="S5" s="11" t="s">
        <v>44</v>
      </c>
    </row>
    <row r="6" customFormat="false" ht="15" hidden="false" customHeight="false" outlineLevel="0" collapsed="false">
      <c r="A6" s="19" t="n">
        <v>1</v>
      </c>
      <c r="B6" s="20"/>
      <c r="C6" s="21"/>
      <c r="D6" s="22"/>
      <c r="E6" s="23"/>
      <c r="F6" s="22"/>
      <c r="G6" s="22"/>
      <c r="H6" s="22"/>
      <c r="I6" s="24"/>
      <c r="J6" s="25"/>
      <c r="K6" s="22"/>
      <c r="L6" s="26" t="str">
        <f aca="false">IF(OR(D6="",K6=""),"",IF(D6=0,0,K6/D6))</f>
        <v/>
      </c>
      <c r="M6" s="22"/>
      <c r="N6" s="26" t="str">
        <f aca="false">IF(OR(D6="",M6=""),"",IF(D6=0,0,M6/D6))</f>
        <v/>
      </c>
      <c r="O6" s="23"/>
      <c r="P6" s="27" t="str">
        <f aca="false">IF(E6="","",MAX(0,E6-N(O6)))</f>
        <v/>
      </c>
      <c r="Q6" s="21"/>
      <c r="R6" s="28" t="str">
        <f aca="false">IF(D6="","",IF(N(L6)&gt;0.5,"Mostly paid views: they won't count for monetisation",IF(N(N6)&gt;=0.3,"YouTube is recommending you. Keep going",IF(N(N6)&gt;=0.1,"Some recommendations. Test titles and thumbnails","Barely recommended. Fix hooks, titles, thumbnails"))))</f>
        <v/>
      </c>
      <c r="S6" s="21"/>
    </row>
    <row r="7" customFormat="false" ht="15" hidden="false" customHeight="false" outlineLevel="0" collapsed="false">
      <c r="A7" s="19" t="n">
        <v>2</v>
      </c>
      <c r="B7" s="20"/>
      <c r="C7" s="21"/>
      <c r="D7" s="22"/>
      <c r="E7" s="23"/>
      <c r="F7" s="22"/>
      <c r="G7" s="22"/>
      <c r="H7" s="22"/>
      <c r="I7" s="24"/>
      <c r="J7" s="25"/>
      <c r="K7" s="22"/>
      <c r="L7" s="26" t="str">
        <f aca="false">IF(OR(D7="",K7=""),"",IF(D7=0,0,K7/D7))</f>
        <v/>
      </c>
      <c r="M7" s="22"/>
      <c r="N7" s="26" t="str">
        <f aca="false">IF(OR(D7="",M7=""),"",IF(D7=0,0,M7/D7))</f>
        <v/>
      </c>
      <c r="O7" s="23"/>
      <c r="P7" s="27" t="str">
        <f aca="false">IF(E7="","",MAX(0,E7-N(O7)))</f>
        <v/>
      </c>
      <c r="Q7" s="21"/>
      <c r="R7" s="28" t="str">
        <f aca="false">IF(D7="","",IF(N(L7)&gt;0.5,"Mostly paid views: they won't count for monetisation",IF(N(N7)&gt;=0.3,"YouTube is recommending you. Keep going",IF(N(N7)&gt;=0.1,"Some recommendations. Test titles and thumbnails","Barely recommended. Fix hooks, titles, thumbnails"))))</f>
        <v/>
      </c>
      <c r="S7" s="21"/>
    </row>
    <row r="8" customFormat="false" ht="15" hidden="false" customHeight="false" outlineLevel="0" collapsed="false">
      <c r="A8" s="19" t="n">
        <v>3</v>
      </c>
      <c r="B8" s="20"/>
      <c r="C8" s="21"/>
      <c r="D8" s="22"/>
      <c r="E8" s="23"/>
      <c r="F8" s="22"/>
      <c r="G8" s="22"/>
      <c r="H8" s="22"/>
      <c r="I8" s="24"/>
      <c r="J8" s="25"/>
      <c r="K8" s="22"/>
      <c r="L8" s="26" t="str">
        <f aca="false">IF(OR(D8="",K8=""),"",IF(D8=0,0,K8/D8))</f>
        <v/>
      </c>
      <c r="M8" s="22"/>
      <c r="N8" s="26" t="str">
        <f aca="false">IF(OR(D8="",M8=""),"",IF(D8=0,0,M8/D8))</f>
        <v/>
      </c>
      <c r="O8" s="23"/>
      <c r="P8" s="27" t="str">
        <f aca="false">IF(E8="","",MAX(0,E8-N(O8)))</f>
        <v/>
      </c>
      <c r="Q8" s="21"/>
      <c r="R8" s="28" t="str">
        <f aca="false">IF(D8="","",IF(N(L8)&gt;0.5,"Mostly paid views: they won't count for monetisation",IF(N(N8)&gt;=0.3,"YouTube is recommending you. Keep going",IF(N(N8)&gt;=0.1,"Some recommendations. Test titles and thumbnails","Barely recommended. Fix hooks, titles, thumbnails"))))</f>
        <v/>
      </c>
      <c r="S8" s="21"/>
    </row>
    <row r="9" customFormat="false" ht="15" hidden="false" customHeight="false" outlineLevel="0" collapsed="false">
      <c r="A9" s="19" t="n">
        <v>4</v>
      </c>
      <c r="B9" s="20"/>
      <c r="C9" s="21"/>
      <c r="D9" s="22"/>
      <c r="E9" s="23"/>
      <c r="F9" s="22"/>
      <c r="G9" s="22"/>
      <c r="H9" s="22"/>
      <c r="I9" s="24"/>
      <c r="J9" s="25"/>
      <c r="K9" s="22"/>
      <c r="L9" s="26" t="str">
        <f aca="false">IF(OR(D9="",K9=""),"",IF(D9=0,0,K9/D9))</f>
        <v/>
      </c>
      <c r="M9" s="22"/>
      <c r="N9" s="26" t="str">
        <f aca="false">IF(OR(D9="",M9=""),"",IF(D9=0,0,M9/D9))</f>
        <v/>
      </c>
      <c r="O9" s="23"/>
      <c r="P9" s="27" t="str">
        <f aca="false">IF(E9="","",MAX(0,E9-N(O9)))</f>
        <v/>
      </c>
      <c r="Q9" s="21"/>
      <c r="R9" s="28" t="str">
        <f aca="false">IF(D9="","",IF(N(L9)&gt;0.5,"Mostly paid views: they won't count for monetisation",IF(N(N9)&gt;=0.3,"YouTube is recommending you. Keep going",IF(N(N9)&gt;=0.1,"Some recommendations. Test titles and thumbnails","Barely recommended. Fix hooks, titles, thumbnails"))))</f>
        <v/>
      </c>
      <c r="S9" s="21"/>
    </row>
    <row r="10" customFormat="false" ht="15" hidden="false" customHeight="false" outlineLevel="0" collapsed="false">
      <c r="A10" s="19" t="n">
        <v>5</v>
      </c>
      <c r="B10" s="20"/>
      <c r="C10" s="21"/>
      <c r="D10" s="22"/>
      <c r="E10" s="23"/>
      <c r="F10" s="22"/>
      <c r="G10" s="22"/>
      <c r="H10" s="22"/>
      <c r="I10" s="24"/>
      <c r="J10" s="25"/>
      <c r="K10" s="22"/>
      <c r="L10" s="26" t="str">
        <f aca="false">IF(OR(D10="",K10=""),"",IF(D10=0,0,K10/D10))</f>
        <v/>
      </c>
      <c r="M10" s="22"/>
      <c r="N10" s="26" t="str">
        <f aca="false">IF(OR(D10="",M10=""),"",IF(D10=0,0,M10/D10))</f>
        <v/>
      </c>
      <c r="O10" s="23"/>
      <c r="P10" s="27" t="str">
        <f aca="false">IF(E10="","",MAX(0,E10-N(O10)))</f>
        <v/>
      </c>
      <c r="Q10" s="21"/>
      <c r="R10" s="28" t="str">
        <f aca="false">IF(D10="","",IF(N(L10)&gt;0.5,"Mostly paid views: they won't count for monetisation",IF(N(N10)&gt;=0.3,"YouTube is recommending you. Keep going",IF(N(N10)&gt;=0.1,"Some recommendations. Test titles and thumbnails","Barely recommended. Fix hooks, titles, thumbnails"))))</f>
        <v/>
      </c>
      <c r="S10" s="21"/>
    </row>
    <row r="11" customFormat="false" ht="15" hidden="false" customHeight="false" outlineLevel="0" collapsed="false">
      <c r="A11" s="19" t="n">
        <v>6</v>
      </c>
      <c r="B11" s="20"/>
      <c r="C11" s="21"/>
      <c r="D11" s="22"/>
      <c r="E11" s="23"/>
      <c r="F11" s="22"/>
      <c r="G11" s="22"/>
      <c r="H11" s="22"/>
      <c r="I11" s="24"/>
      <c r="J11" s="25"/>
      <c r="K11" s="22"/>
      <c r="L11" s="26" t="str">
        <f aca="false">IF(OR(D11="",K11=""),"",IF(D11=0,0,K11/D11))</f>
        <v/>
      </c>
      <c r="M11" s="22"/>
      <c r="N11" s="26" t="str">
        <f aca="false">IF(OR(D11="",M11=""),"",IF(D11=0,0,M11/D11))</f>
        <v/>
      </c>
      <c r="O11" s="23"/>
      <c r="P11" s="27" t="str">
        <f aca="false">IF(E11="","",MAX(0,E11-N(O11)))</f>
        <v/>
      </c>
      <c r="Q11" s="21"/>
      <c r="R11" s="28" t="str">
        <f aca="false">IF(D11="","",IF(N(L11)&gt;0.5,"Mostly paid views: they won't count for monetisation",IF(N(N11)&gt;=0.3,"YouTube is recommending you. Keep going",IF(N(N11)&gt;=0.1,"Some recommendations. Test titles and thumbnails","Barely recommended. Fix hooks, titles, thumbnails"))))</f>
        <v/>
      </c>
      <c r="S11" s="21"/>
    </row>
    <row r="12" customFormat="false" ht="15" hidden="false" customHeight="false" outlineLevel="0" collapsed="false">
      <c r="A12" s="19" t="n">
        <v>7</v>
      </c>
      <c r="B12" s="20"/>
      <c r="C12" s="21"/>
      <c r="D12" s="22"/>
      <c r="E12" s="23"/>
      <c r="F12" s="22"/>
      <c r="G12" s="22"/>
      <c r="H12" s="22"/>
      <c r="I12" s="24"/>
      <c r="J12" s="25"/>
      <c r="K12" s="22"/>
      <c r="L12" s="26" t="str">
        <f aca="false">IF(OR(D12="",K12=""),"",IF(D12=0,0,K12/D12))</f>
        <v/>
      </c>
      <c r="M12" s="22"/>
      <c r="N12" s="26" t="str">
        <f aca="false">IF(OR(D12="",M12=""),"",IF(D12=0,0,M12/D12))</f>
        <v/>
      </c>
      <c r="O12" s="23"/>
      <c r="P12" s="27" t="str">
        <f aca="false">IF(E12="","",MAX(0,E12-N(O12)))</f>
        <v/>
      </c>
      <c r="Q12" s="21"/>
      <c r="R12" s="28" t="str">
        <f aca="false">IF(D12="","",IF(N(L12)&gt;0.5,"Mostly paid views: they won't count for monetisation",IF(N(N12)&gt;=0.3,"YouTube is recommending you. Keep going",IF(N(N12)&gt;=0.1,"Some recommendations. Test titles and thumbnails","Barely recommended. Fix hooks, titles, thumbnails"))))</f>
        <v/>
      </c>
      <c r="S12" s="21"/>
    </row>
    <row r="13" customFormat="false" ht="15" hidden="false" customHeight="false" outlineLevel="0" collapsed="false">
      <c r="A13" s="19" t="n">
        <v>8</v>
      </c>
      <c r="B13" s="20"/>
      <c r="C13" s="21"/>
      <c r="D13" s="22"/>
      <c r="E13" s="23"/>
      <c r="F13" s="22"/>
      <c r="G13" s="22"/>
      <c r="H13" s="22"/>
      <c r="I13" s="24"/>
      <c r="J13" s="25"/>
      <c r="K13" s="22"/>
      <c r="L13" s="26" t="str">
        <f aca="false">IF(OR(D13="",K13=""),"",IF(D13=0,0,K13/D13))</f>
        <v/>
      </c>
      <c r="M13" s="22"/>
      <c r="N13" s="26" t="str">
        <f aca="false">IF(OR(D13="",M13=""),"",IF(D13=0,0,M13/D13))</f>
        <v/>
      </c>
      <c r="O13" s="23"/>
      <c r="P13" s="27" t="str">
        <f aca="false">IF(E13="","",MAX(0,E13-N(O13)))</f>
        <v/>
      </c>
      <c r="Q13" s="21"/>
      <c r="R13" s="28" t="str">
        <f aca="false">IF(D13="","",IF(N(L13)&gt;0.5,"Mostly paid views: they won't count for monetisation",IF(N(N13)&gt;=0.3,"YouTube is recommending you. Keep going",IF(N(N13)&gt;=0.1,"Some recommendations. Test titles and thumbnails","Barely recommended. Fix hooks, titles, thumbnails"))))</f>
        <v/>
      </c>
      <c r="S13" s="21"/>
    </row>
    <row r="14" customFormat="false" ht="15" hidden="false" customHeight="false" outlineLevel="0" collapsed="false">
      <c r="A14" s="19" t="n">
        <v>9</v>
      </c>
      <c r="B14" s="20"/>
      <c r="C14" s="21"/>
      <c r="D14" s="22"/>
      <c r="E14" s="23"/>
      <c r="F14" s="22"/>
      <c r="G14" s="22"/>
      <c r="H14" s="22"/>
      <c r="I14" s="24"/>
      <c r="J14" s="25"/>
      <c r="K14" s="22"/>
      <c r="L14" s="26" t="str">
        <f aca="false">IF(OR(D14="",K14=""),"",IF(D14=0,0,K14/D14))</f>
        <v/>
      </c>
      <c r="M14" s="22"/>
      <c r="N14" s="26" t="str">
        <f aca="false">IF(OR(D14="",M14=""),"",IF(D14=0,0,M14/D14))</f>
        <v/>
      </c>
      <c r="O14" s="23"/>
      <c r="P14" s="27" t="str">
        <f aca="false">IF(E14="","",MAX(0,E14-N(O14)))</f>
        <v/>
      </c>
      <c r="Q14" s="21"/>
      <c r="R14" s="28" t="str">
        <f aca="false">IF(D14="","",IF(N(L14)&gt;0.5,"Mostly paid views: they won't count for monetisation",IF(N(N14)&gt;=0.3,"YouTube is recommending you. Keep going",IF(N(N14)&gt;=0.1,"Some recommendations. Test titles and thumbnails","Barely recommended. Fix hooks, titles, thumbnails"))))</f>
        <v/>
      </c>
      <c r="S14" s="21"/>
    </row>
    <row r="15" customFormat="false" ht="15" hidden="false" customHeight="false" outlineLevel="0" collapsed="false">
      <c r="A15" s="19" t="n">
        <v>10</v>
      </c>
      <c r="B15" s="20"/>
      <c r="C15" s="21"/>
      <c r="D15" s="22"/>
      <c r="E15" s="23"/>
      <c r="F15" s="22"/>
      <c r="G15" s="22"/>
      <c r="H15" s="22"/>
      <c r="I15" s="24"/>
      <c r="J15" s="25"/>
      <c r="K15" s="22"/>
      <c r="L15" s="26" t="str">
        <f aca="false">IF(OR(D15="",K15=""),"",IF(D15=0,0,K15/D15))</f>
        <v/>
      </c>
      <c r="M15" s="22"/>
      <c r="N15" s="26" t="str">
        <f aca="false">IF(OR(D15="",M15=""),"",IF(D15=0,0,M15/D15))</f>
        <v/>
      </c>
      <c r="O15" s="23"/>
      <c r="P15" s="27" t="str">
        <f aca="false">IF(E15="","",MAX(0,E15-N(O15)))</f>
        <v/>
      </c>
      <c r="Q15" s="21"/>
      <c r="R15" s="28" t="str">
        <f aca="false">IF(D15="","",IF(N(L15)&gt;0.5,"Mostly paid views: they won't count for monetisation",IF(N(N15)&gt;=0.3,"YouTube is recommending you. Keep going",IF(N(N15)&gt;=0.1,"Some recommendations. Test titles and thumbnails","Barely recommended. Fix hooks, titles, thumbnails"))))</f>
        <v/>
      </c>
      <c r="S15" s="21"/>
    </row>
    <row r="16" customFormat="false" ht="15" hidden="false" customHeight="false" outlineLevel="0" collapsed="false">
      <c r="A16" s="19" t="n">
        <v>11</v>
      </c>
      <c r="B16" s="20"/>
      <c r="C16" s="21"/>
      <c r="D16" s="22"/>
      <c r="E16" s="23"/>
      <c r="F16" s="22"/>
      <c r="G16" s="22"/>
      <c r="H16" s="22"/>
      <c r="I16" s="24"/>
      <c r="J16" s="25"/>
      <c r="K16" s="22"/>
      <c r="L16" s="26" t="str">
        <f aca="false">IF(OR(D16="",K16=""),"",IF(D16=0,0,K16/D16))</f>
        <v/>
      </c>
      <c r="M16" s="22"/>
      <c r="N16" s="26" t="str">
        <f aca="false">IF(OR(D16="",M16=""),"",IF(D16=0,0,M16/D16))</f>
        <v/>
      </c>
      <c r="O16" s="23"/>
      <c r="P16" s="27" t="str">
        <f aca="false">IF(E16="","",MAX(0,E16-N(O16)))</f>
        <v/>
      </c>
      <c r="Q16" s="21"/>
      <c r="R16" s="28" t="str">
        <f aca="false">IF(D16="","",IF(N(L16)&gt;0.5,"Mostly paid views: they won't count for monetisation",IF(N(N16)&gt;=0.3,"YouTube is recommending you. Keep going",IF(N(N16)&gt;=0.1,"Some recommendations. Test titles and thumbnails","Barely recommended. Fix hooks, titles, thumbnails"))))</f>
        <v/>
      </c>
      <c r="S16" s="21"/>
    </row>
    <row r="17" customFormat="false" ht="15" hidden="false" customHeight="false" outlineLevel="0" collapsed="false">
      <c r="A17" s="19" t="n">
        <v>12</v>
      </c>
      <c r="B17" s="20"/>
      <c r="C17" s="21"/>
      <c r="D17" s="22"/>
      <c r="E17" s="23"/>
      <c r="F17" s="22"/>
      <c r="G17" s="22"/>
      <c r="H17" s="22"/>
      <c r="I17" s="24"/>
      <c r="J17" s="25"/>
      <c r="K17" s="22"/>
      <c r="L17" s="26" t="str">
        <f aca="false">IF(OR(D17="",K17=""),"",IF(D17=0,0,K17/D17))</f>
        <v/>
      </c>
      <c r="M17" s="22"/>
      <c r="N17" s="26" t="str">
        <f aca="false">IF(OR(D17="",M17=""),"",IF(D17=0,0,M17/D17))</f>
        <v/>
      </c>
      <c r="O17" s="23"/>
      <c r="P17" s="27" t="str">
        <f aca="false">IF(E17="","",MAX(0,E17-N(O17)))</f>
        <v/>
      </c>
      <c r="Q17" s="21"/>
      <c r="R17" s="28" t="str">
        <f aca="false">IF(D17="","",IF(N(L17)&gt;0.5,"Mostly paid views: they won't count for monetisation",IF(N(N17)&gt;=0.3,"YouTube is recommending you. Keep going",IF(N(N17)&gt;=0.1,"Some recommendations. Test titles and thumbnails","Barely recommended. Fix hooks, titles, thumbnails"))))</f>
        <v/>
      </c>
      <c r="S17" s="21"/>
    </row>
    <row r="18" customFormat="false" ht="15" hidden="false" customHeight="false" outlineLevel="0" collapsed="false">
      <c r="A18" s="19" t="n">
        <v>13</v>
      </c>
      <c r="B18" s="20"/>
      <c r="C18" s="21"/>
      <c r="D18" s="22"/>
      <c r="E18" s="23"/>
      <c r="F18" s="22"/>
      <c r="G18" s="22"/>
      <c r="H18" s="22"/>
      <c r="I18" s="24"/>
      <c r="J18" s="25"/>
      <c r="K18" s="22"/>
      <c r="L18" s="26" t="str">
        <f aca="false">IF(OR(D18="",K18=""),"",IF(D18=0,0,K18/D18))</f>
        <v/>
      </c>
      <c r="M18" s="22"/>
      <c r="N18" s="26" t="str">
        <f aca="false">IF(OR(D18="",M18=""),"",IF(D18=0,0,M18/D18))</f>
        <v/>
      </c>
      <c r="O18" s="23"/>
      <c r="P18" s="27" t="str">
        <f aca="false">IF(E18="","",MAX(0,E18-N(O18)))</f>
        <v/>
      </c>
      <c r="Q18" s="21"/>
      <c r="R18" s="28" t="str">
        <f aca="false">IF(D18="","",IF(N(L18)&gt;0.5,"Mostly paid views: they won't count for monetisation",IF(N(N18)&gt;=0.3,"YouTube is recommending you. Keep going",IF(N(N18)&gt;=0.1,"Some recommendations. Test titles and thumbnails","Barely recommended. Fix hooks, titles, thumbnails"))))</f>
        <v/>
      </c>
      <c r="S18" s="21"/>
    </row>
    <row r="20" customFormat="false" ht="15" hidden="false" customHeight="false" outlineLevel="0" collapsed="false">
      <c r="A20" s="29" t="s">
        <v>45</v>
      </c>
      <c r="C20" s="30" t="n">
        <f aca="false">SUM(C6:C19)</f>
        <v>0</v>
      </c>
      <c r="D20" s="30" t="n">
        <f aca="false">SUM(D6:D19)</f>
        <v>0</v>
      </c>
      <c r="E20" s="31" t="n">
        <f aca="false">SUM(E6:E19)</f>
        <v>0</v>
      </c>
      <c r="F20" s="30" t="n">
        <f aca="false">SUM(F6:F19)</f>
        <v>0</v>
      </c>
      <c r="K20" s="30" t="n">
        <f aca="false">SUM(K6:K19)</f>
        <v>0</v>
      </c>
      <c r="L20" s="32" t="str">
        <f aca="false">IF(D20=0,"",K20/D20)</f>
        <v/>
      </c>
      <c r="M20" s="30" t="n">
        <f aca="false">SUM(M6:M19)</f>
        <v>0</v>
      </c>
      <c r="N20" s="32" t="str">
        <f aca="false">IF(D20=0,"",M20/D20)</f>
        <v/>
      </c>
      <c r="O20" s="31" t="n">
        <f aca="false">SUM(O6:O19)</f>
        <v>0</v>
      </c>
      <c r="P20" s="31" t="n">
        <f aca="false">SUM(P6:P19)</f>
        <v>0</v>
      </c>
    </row>
    <row r="21" customFormat="false" ht="15" hidden="false" customHeight="false" outlineLevel="0" collapsed="false">
      <c r="A21" s="33" t="s">
        <v>46</v>
      </c>
    </row>
  </sheetData>
  <conditionalFormatting sqref="R5:R60">
    <cfRule type="expression" priority="2" aboveAverage="0" equalAverage="0" bottom="0" percent="0" rank="0" text="" dxfId="0">
      <formula>LEFT(R5,6)="Mostly"</formula>
    </cfRule>
  </conditionalFormatting>
  <conditionalFormatting sqref="L5:L60">
    <cfRule type="expression" priority="3" aboveAverage="0" equalAverage="0" bottom="0" percent="0" rank="0" text="" dxfId="0">
      <formula>AND(ISNUMBER(L5),L5&gt;0.5)</formula>
    </cfRule>
  </conditionalFormatting>
  <dataValidations count="1">
    <dataValidation allowBlank="true" errorStyle="stop" operator="between" showDropDown="false" showErrorMessage="false" showInputMessage="false" sqref="Q5:Q60" type="list">
      <formula1>"YouTube search,Browse features (Home),Suggested videos,YouTube advertising,External,Channel pages,Shorts feed,Playlists,Notifications,Direct or unknown"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false"/>
  </sheetPr>
  <dimension ref="A1:P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11" min="2" style="0" width="12"/>
    <col collapsed="false" customWidth="true" hidden="false" outlineLevel="0" max="12" min="12" style="0" width="11"/>
    <col collapsed="false" customWidth="true" hidden="false" outlineLevel="0" max="13" min="13" style="0" width="10"/>
    <col collapsed="false" customWidth="true" hidden="false" outlineLevel="0" max="14" min="14" style="0" width="15"/>
    <col collapsed="false" customWidth="true" hidden="false" outlineLevel="0" max="15" min="15" style="0" width="9"/>
    <col collapsed="false" customWidth="true" hidden="false" outlineLevel="0" max="16" min="16" style="0" width="30"/>
  </cols>
  <sheetData>
    <row r="1" customFormat="false" ht="30" hidden="false" customHeight="true" outlineLevel="0" collapsed="false">
      <c r="A1" s="6" t="s">
        <v>47</v>
      </c>
    </row>
    <row r="2" customFormat="false" ht="15" hidden="false" customHeight="false" outlineLevel="0" collapsed="false">
      <c r="A2" s="7" t="s">
        <v>48</v>
      </c>
    </row>
    <row r="4" customFormat="false" ht="55.5" hidden="false" customHeight="true" outlineLevel="0" collapsed="false">
      <c r="A4" s="8" t="s">
        <v>22</v>
      </c>
      <c r="B4" s="8" t="s">
        <v>49</v>
      </c>
      <c r="C4" s="8" t="s">
        <v>50</v>
      </c>
      <c r="D4" s="8" t="s">
        <v>51</v>
      </c>
      <c r="E4" s="8" t="s">
        <v>43</v>
      </c>
      <c r="F4" s="8" t="s">
        <v>52</v>
      </c>
      <c r="G4" s="8" t="s">
        <v>53</v>
      </c>
      <c r="H4" s="8" t="s">
        <v>54</v>
      </c>
      <c r="I4" s="8" t="s">
        <v>55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60</v>
      </c>
      <c r="O4" s="8" t="s">
        <v>61</v>
      </c>
      <c r="P4" s="8" t="s">
        <v>39</v>
      </c>
    </row>
    <row r="5" customFormat="false" ht="15" hidden="false" customHeight="false" outlineLevel="0" collapsed="false">
      <c r="A5" s="9" t="s">
        <v>41</v>
      </c>
      <c r="B5" s="12" t="n">
        <v>98</v>
      </c>
      <c r="C5" s="12" t="n">
        <v>95</v>
      </c>
      <c r="D5" s="12" t="n">
        <v>7</v>
      </c>
      <c r="E5" s="12" t="n">
        <v>8042</v>
      </c>
      <c r="F5" s="12" t="n">
        <v>103</v>
      </c>
      <c r="G5" s="12" t="n">
        <v>93</v>
      </c>
      <c r="H5" s="12" t="n">
        <v>42</v>
      </c>
      <c r="I5" s="12" t="n">
        <v>12</v>
      </c>
      <c r="J5" s="12"/>
      <c r="K5" s="12" t="n">
        <v>28</v>
      </c>
      <c r="L5" s="34" t="n">
        <f aca="false">IF(COUNT(B5:K5)=0,"",SUM(B5:K5))</f>
        <v>8520</v>
      </c>
      <c r="M5" s="16" t="n">
        <f aca="false">IF(N(L5)=0,"",N(B5)/L5)</f>
        <v>0.0115023474178404</v>
      </c>
      <c r="N5" s="16" t="n">
        <f aca="false">IF(N(L5)=0,"",(N(C5)+N(D5))/L5)</f>
        <v>0.0119718309859155</v>
      </c>
      <c r="O5" s="16" t="n">
        <f aca="false">IF(N(L5)=0,"",N(E5)/L5)</f>
        <v>0.943896713615024</v>
      </c>
      <c r="P5" s="18" t="str">
        <f aca="false">IF(N(L5)=0,"",IF(N(O5)&gt;0.5,"Mostly paid",IF(N(N5)&gt;=0.3,"Recommended by YouTube",IF(N(M5)&gt;=0.3,"Found through search","Mostly outside traffic / unknown"))))</f>
        <v>Mostly paid</v>
      </c>
    </row>
    <row r="6" customFormat="false" ht="15" hidden="false" customHeight="false" outlineLevel="0" collapsed="false">
      <c r="A6" s="19" t="n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35" t="str">
        <f aca="false">IF(COUNT(B6:K6)=0,"",SUM(B6:K6))</f>
        <v/>
      </c>
      <c r="M6" s="26" t="str">
        <f aca="false">IF(N(L6)=0,"",N(B6)/L6)</f>
        <v/>
      </c>
      <c r="N6" s="26" t="str">
        <f aca="false">IF(N(L6)=0,"",(N(C6)+N(D6))/L6)</f>
        <v/>
      </c>
      <c r="O6" s="26" t="str">
        <f aca="false">IF(N(L6)=0,"",N(E6)/L6)</f>
        <v/>
      </c>
      <c r="P6" s="28" t="str">
        <f aca="false">IF(N(L6)=0,"",IF(N(O6)&gt;0.5,"Mostly paid",IF(N(N6)&gt;=0.3,"Recommended by YouTube",IF(N(M6)&gt;=0.3,"Found through search","Mostly outside traffic / unknown"))))</f>
        <v/>
      </c>
    </row>
    <row r="7" customFormat="false" ht="15" hidden="false" customHeight="false" outlineLevel="0" collapsed="false">
      <c r="A7" s="19" t="n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35" t="str">
        <f aca="false">IF(COUNT(B7:K7)=0,"",SUM(B7:K7))</f>
        <v/>
      </c>
      <c r="M7" s="26" t="str">
        <f aca="false">IF(N(L7)=0,"",N(B7)/L7)</f>
        <v/>
      </c>
      <c r="N7" s="26" t="str">
        <f aca="false">IF(N(L7)=0,"",(N(C7)+N(D7))/L7)</f>
        <v/>
      </c>
      <c r="O7" s="26" t="str">
        <f aca="false">IF(N(L7)=0,"",N(E7)/L7)</f>
        <v/>
      </c>
      <c r="P7" s="28" t="str">
        <f aca="false">IF(N(L7)=0,"",IF(N(O7)&gt;0.5,"Mostly paid",IF(N(N7)&gt;=0.3,"Recommended by YouTube",IF(N(M7)&gt;=0.3,"Found through search","Mostly outside traffic / unknown"))))</f>
        <v/>
      </c>
    </row>
    <row r="8" customFormat="false" ht="15" hidden="false" customHeight="false" outlineLevel="0" collapsed="false">
      <c r="A8" s="19" t="n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35" t="str">
        <f aca="false">IF(COUNT(B8:K8)=0,"",SUM(B8:K8))</f>
        <v/>
      </c>
      <c r="M8" s="26" t="str">
        <f aca="false">IF(N(L8)=0,"",N(B8)/L8)</f>
        <v/>
      </c>
      <c r="N8" s="26" t="str">
        <f aca="false">IF(N(L8)=0,"",(N(C8)+N(D8))/L8)</f>
        <v/>
      </c>
      <c r="O8" s="26" t="str">
        <f aca="false">IF(N(L8)=0,"",N(E8)/L8)</f>
        <v/>
      </c>
      <c r="P8" s="28" t="str">
        <f aca="false">IF(N(L8)=0,"",IF(N(O8)&gt;0.5,"Mostly paid",IF(N(N8)&gt;=0.3,"Recommended by YouTube",IF(N(M8)&gt;=0.3,"Found through search","Mostly outside traffic / unknown"))))</f>
        <v/>
      </c>
    </row>
    <row r="9" customFormat="false" ht="15" hidden="false" customHeight="false" outlineLevel="0" collapsed="false">
      <c r="A9" s="19" t="n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35" t="str">
        <f aca="false">IF(COUNT(B9:K9)=0,"",SUM(B9:K9))</f>
        <v/>
      </c>
      <c r="M9" s="26" t="str">
        <f aca="false">IF(N(L9)=0,"",N(B9)/L9)</f>
        <v/>
      </c>
      <c r="N9" s="26" t="str">
        <f aca="false">IF(N(L9)=0,"",(N(C9)+N(D9))/L9)</f>
        <v/>
      </c>
      <c r="O9" s="26" t="str">
        <f aca="false">IF(N(L9)=0,"",N(E9)/L9)</f>
        <v/>
      </c>
      <c r="P9" s="28" t="str">
        <f aca="false">IF(N(L9)=0,"",IF(N(O9)&gt;0.5,"Mostly paid",IF(N(N9)&gt;=0.3,"Recommended by YouTube",IF(N(M9)&gt;=0.3,"Found through search","Mostly outside traffic / unknown"))))</f>
        <v/>
      </c>
    </row>
    <row r="10" customFormat="false" ht="15" hidden="false" customHeight="false" outlineLevel="0" collapsed="false">
      <c r="A10" s="19" t="n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35" t="str">
        <f aca="false">IF(COUNT(B10:K10)=0,"",SUM(B10:K10))</f>
        <v/>
      </c>
      <c r="M10" s="26" t="str">
        <f aca="false">IF(N(L10)=0,"",N(B10)/L10)</f>
        <v/>
      </c>
      <c r="N10" s="26" t="str">
        <f aca="false">IF(N(L10)=0,"",(N(C10)+N(D10))/L10)</f>
        <v/>
      </c>
      <c r="O10" s="26" t="str">
        <f aca="false">IF(N(L10)=0,"",N(E10)/L10)</f>
        <v/>
      </c>
      <c r="P10" s="28" t="str">
        <f aca="false">IF(N(L10)=0,"",IF(N(O10)&gt;0.5,"Mostly paid",IF(N(N10)&gt;=0.3,"Recommended by YouTube",IF(N(M10)&gt;=0.3,"Found through search","Mostly outside traffic / unknown"))))</f>
        <v/>
      </c>
    </row>
    <row r="11" customFormat="false" ht="15" hidden="false" customHeight="false" outlineLevel="0" collapsed="false">
      <c r="A11" s="19" t="n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35" t="str">
        <f aca="false">IF(COUNT(B11:K11)=0,"",SUM(B11:K11))</f>
        <v/>
      </c>
      <c r="M11" s="26" t="str">
        <f aca="false">IF(N(L11)=0,"",N(B11)/L11)</f>
        <v/>
      </c>
      <c r="N11" s="26" t="str">
        <f aca="false">IF(N(L11)=0,"",(N(C11)+N(D11))/L11)</f>
        <v/>
      </c>
      <c r="O11" s="26" t="str">
        <f aca="false">IF(N(L11)=0,"",N(E11)/L11)</f>
        <v/>
      </c>
      <c r="P11" s="28" t="str">
        <f aca="false">IF(N(L11)=0,"",IF(N(O11)&gt;0.5,"Mostly paid",IF(N(N11)&gt;=0.3,"Recommended by YouTube",IF(N(M11)&gt;=0.3,"Found through search","Mostly outside traffic / unknown"))))</f>
        <v/>
      </c>
    </row>
    <row r="12" customFormat="false" ht="15" hidden="false" customHeight="false" outlineLevel="0" collapsed="false">
      <c r="A12" s="19" t="n">
        <v>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35" t="str">
        <f aca="false">IF(COUNT(B12:K12)=0,"",SUM(B12:K12))</f>
        <v/>
      </c>
      <c r="M12" s="26" t="str">
        <f aca="false">IF(N(L12)=0,"",N(B12)/L12)</f>
        <v/>
      </c>
      <c r="N12" s="26" t="str">
        <f aca="false">IF(N(L12)=0,"",(N(C12)+N(D12))/L12)</f>
        <v/>
      </c>
      <c r="O12" s="26" t="str">
        <f aca="false">IF(N(L12)=0,"",N(E12)/L12)</f>
        <v/>
      </c>
      <c r="P12" s="28" t="str">
        <f aca="false">IF(N(L12)=0,"",IF(N(O12)&gt;0.5,"Mostly paid",IF(N(N12)&gt;=0.3,"Recommended by YouTube",IF(N(M12)&gt;=0.3,"Found through search","Mostly outside traffic / unknown"))))</f>
        <v/>
      </c>
    </row>
    <row r="13" customFormat="false" ht="15" hidden="false" customHeight="false" outlineLevel="0" collapsed="false">
      <c r="A13" s="19" t="n">
        <v>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35" t="str">
        <f aca="false">IF(COUNT(B13:K13)=0,"",SUM(B13:K13))</f>
        <v/>
      </c>
      <c r="M13" s="26" t="str">
        <f aca="false">IF(N(L13)=0,"",N(B13)/L13)</f>
        <v/>
      </c>
      <c r="N13" s="26" t="str">
        <f aca="false">IF(N(L13)=0,"",(N(C13)+N(D13))/L13)</f>
        <v/>
      </c>
      <c r="O13" s="26" t="str">
        <f aca="false">IF(N(L13)=0,"",N(E13)/L13)</f>
        <v/>
      </c>
      <c r="P13" s="28" t="str">
        <f aca="false">IF(N(L13)=0,"",IF(N(O13)&gt;0.5,"Mostly paid",IF(N(N13)&gt;=0.3,"Recommended by YouTube",IF(N(M13)&gt;=0.3,"Found through search","Mostly outside traffic / unknown"))))</f>
        <v/>
      </c>
    </row>
    <row r="14" customFormat="false" ht="15" hidden="false" customHeight="false" outlineLevel="0" collapsed="false">
      <c r="A14" s="19" t="n">
        <v>9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35" t="str">
        <f aca="false">IF(COUNT(B14:K14)=0,"",SUM(B14:K14))</f>
        <v/>
      </c>
      <c r="M14" s="26" t="str">
        <f aca="false">IF(N(L14)=0,"",N(B14)/L14)</f>
        <v/>
      </c>
      <c r="N14" s="26" t="str">
        <f aca="false">IF(N(L14)=0,"",(N(C14)+N(D14))/L14)</f>
        <v/>
      </c>
      <c r="O14" s="26" t="str">
        <f aca="false">IF(N(L14)=0,"",N(E14)/L14)</f>
        <v/>
      </c>
      <c r="P14" s="28" t="str">
        <f aca="false">IF(N(L14)=0,"",IF(N(O14)&gt;0.5,"Mostly paid",IF(N(N14)&gt;=0.3,"Recommended by YouTube",IF(N(M14)&gt;=0.3,"Found through search","Mostly outside traffic / unknown"))))</f>
        <v/>
      </c>
    </row>
    <row r="15" customFormat="false" ht="15" hidden="false" customHeight="false" outlineLevel="0" collapsed="false">
      <c r="A15" s="19" t="n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35" t="str">
        <f aca="false">IF(COUNT(B15:K15)=0,"",SUM(B15:K15))</f>
        <v/>
      </c>
      <c r="M15" s="26" t="str">
        <f aca="false">IF(N(L15)=0,"",N(B15)/L15)</f>
        <v/>
      </c>
      <c r="N15" s="26" t="str">
        <f aca="false">IF(N(L15)=0,"",(N(C15)+N(D15))/L15)</f>
        <v/>
      </c>
      <c r="O15" s="26" t="str">
        <f aca="false">IF(N(L15)=0,"",N(E15)/L15)</f>
        <v/>
      </c>
      <c r="P15" s="28" t="str">
        <f aca="false">IF(N(L15)=0,"",IF(N(O15)&gt;0.5,"Mostly paid",IF(N(N15)&gt;=0.3,"Recommended by YouTube",IF(N(M15)&gt;=0.3,"Found through search","Mostly outside traffic / unknown"))))</f>
        <v/>
      </c>
    </row>
    <row r="16" customFormat="false" ht="15" hidden="false" customHeight="false" outlineLevel="0" collapsed="false">
      <c r="A16" s="19" t="n">
        <v>11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35" t="str">
        <f aca="false">IF(COUNT(B16:K16)=0,"",SUM(B16:K16))</f>
        <v/>
      </c>
      <c r="M16" s="26" t="str">
        <f aca="false">IF(N(L16)=0,"",N(B16)/L16)</f>
        <v/>
      </c>
      <c r="N16" s="26" t="str">
        <f aca="false">IF(N(L16)=0,"",(N(C16)+N(D16))/L16)</f>
        <v/>
      </c>
      <c r="O16" s="26" t="str">
        <f aca="false">IF(N(L16)=0,"",N(E16)/L16)</f>
        <v/>
      </c>
      <c r="P16" s="28" t="str">
        <f aca="false">IF(N(L16)=0,"",IF(N(O16)&gt;0.5,"Mostly paid",IF(N(N16)&gt;=0.3,"Recommended by YouTube",IF(N(M16)&gt;=0.3,"Found through search","Mostly outside traffic / unknown"))))</f>
        <v/>
      </c>
    </row>
    <row r="17" customFormat="false" ht="15" hidden="false" customHeight="false" outlineLevel="0" collapsed="false">
      <c r="A17" s="19" t="n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35" t="str">
        <f aca="false">IF(COUNT(B17:K17)=0,"",SUM(B17:K17))</f>
        <v/>
      </c>
      <c r="M17" s="26" t="str">
        <f aca="false">IF(N(L17)=0,"",N(B17)/L17)</f>
        <v/>
      </c>
      <c r="N17" s="26" t="str">
        <f aca="false">IF(N(L17)=0,"",(N(C17)+N(D17))/L17)</f>
        <v/>
      </c>
      <c r="O17" s="26" t="str">
        <f aca="false">IF(N(L17)=0,"",N(E17)/L17)</f>
        <v/>
      </c>
      <c r="P17" s="28" t="str">
        <f aca="false">IF(N(L17)=0,"",IF(N(O17)&gt;0.5,"Mostly paid",IF(N(N17)&gt;=0.3,"Recommended by YouTube",IF(N(M17)&gt;=0.3,"Found through search","Mostly outside traffic / unknown"))))</f>
        <v/>
      </c>
    </row>
    <row r="18" customFormat="false" ht="15" hidden="false" customHeight="false" outlineLevel="0" collapsed="false">
      <c r="A18" s="19" t="n">
        <v>13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35" t="str">
        <f aca="false">IF(COUNT(B18:K18)=0,"",SUM(B18:K18))</f>
        <v/>
      </c>
      <c r="M18" s="26" t="str">
        <f aca="false">IF(N(L18)=0,"",N(B18)/L18)</f>
        <v/>
      </c>
      <c r="N18" s="26" t="str">
        <f aca="false">IF(N(L18)=0,"",(N(C18)+N(D18))/L18)</f>
        <v/>
      </c>
      <c r="O18" s="26" t="str">
        <f aca="false">IF(N(L18)=0,"",N(E18)/L18)</f>
        <v/>
      </c>
      <c r="P18" s="28" t="str">
        <f aca="false">IF(N(L18)=0,"",IF(N(O18)&gt;0.5,"Mostly paid",IF(N(N18)&gt;=0.3,"Recommended by YouTube",IF(N(M18)&gt;=0.3,"Found through search","Mostly outside traffic / unknown"))))</f>
        <v/>
      </c>
    </row>
    <row r="20" customFormat="false" ht="15" hidden="false" customHeight="false" outlineLevel="0" collapsed="false">
      <c r="A20" s="33" t="s">
        <v>62</v>
      </c>
    </row>
  </sheetData>
  <conditionalFormatting sqref="P5:P60">
    <cfRule type="expression" priority="2" aboveAverage="0" equalAverage="0" bottom="0" percent="0" rank="0" text="" dxfId="0">
      <formula>P5="Mostly paid"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false"/>
  </sheetPr>
  <dimension ref="A1:O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0" min="10" style="0" width="9"/>
    <col collapsed="false" customWidth="true" hidden="false" outlineLevel="0" max="11" min="11" style="0" width="11"/>
    <col collapsed="false" customWidth="true" hidden="false" outlineLevel="0" max="13" min="12" style="0" width="22"/>
    <col collapsed="false" customWidth="true" hidden="false" outlineLevel="0" max="14" min="14" style="0" width="11"/>
    <col collapsed="false" customWidth="true" hidden="false" outlineLevel="0" max="15" min="15" style="0" width="40"/>
  </cols>
  <sheetData>
    <row r="1" customFormat="false" ht="30" hidden="false" customHeight="true" outlineLevel="0" collapsed="false">
      <c r="A1" s="6" t="s">
        <v>63</v>
      </c>
    </row>
    <row r="2" customFormat="false" ht="15" hidden="false" customHeight="false" outlineLevel="0" collapsed="false">
      <c r="A2" s="7" t="s">
        <v>64</v>
      </c>
    </row>
    <row r="4" customFormat="false" ht="55.5" hidden="false" customHeight="true" outlineLevel="0" collapsed="false">
      <c r="A4" s="8" t="s">
        <v>65</v>
      </c>
      <c r="B4" s="8" t="s">
        <v>66</v>
      </c>
      <c r="C4" s="8" t="s">
        <v>67</v>
      </c>
      <c r="D4" s="8" t="s">
        <v>68</v>
      </c>
      <c r="E4" s="8" t="s">
        <v>29</v>
      </c>
      <c r="F4" s="8" t="s">
        <v>30</v>
      </c>
      <c r="G4" s="8" t="s">
        <v>31</v>
      </c>
      <c r="H4" s="8" t="s">
        <v>69</v>
      </c>
      <c r="I4" s="8" t="s">
        <v>27</v>
      </c>
      <c r="J4" s="8" t="s">
        <v>70</v>
      </c>
      <c r="K4" s="8" t="s">
        <v>71</v>
      </c>
      <c r="L4" s="8" t="s">
        <v>72</v>
      </c>
      <c r="M4" s="8" t="s">
        <v>73</v>
      </c>
      <c r="N4" s="8" t="s">
        <v>74</v>
      </c>
      <c r="O4" s="8" t="s">
        <v>75</v>
      </c>
    </row>
    <row r="5" customFormat="false" ht="15" hidden="false" customHeight="false" outlineLevel="0" collapsed="false">
      <c r="A5" s="9" t="s">
        <v>76</v>
      </c>
      <c r="B5" s="10"/>
      <c r="C5" s="15" t="s">
        <v>77</v>
      </c>
      <c r="D5" s="12" t="n">
        <v>3878</v>
      </c>
      <c r="E5" s="12"/>
      <c r="F5" s="14"/>
      <c r="G5" s="15" t="s">
        <v>42</v>
      </c>
      <c r="H5" s="36" t="n">
        <f aca="false">IF(OR(C5="",G5=""),"",IFERROR((LEFT(G5,FIND(":",G5)-1)*60+MID(G5,FIND(":",G5)+1,2))/(LEFT(C5,FIND(":",C5)-1)*60+MID(C5,FIND(":",C5)+1,2)),""))</f>
        <v>0.389041095890411</v>
      </c>
      <c r="I5" s="12" t="n">
        <v>4</v>
      </c>
      <c r="J5" s="12"/>
      <c r="K5" s="37" t="str">
        <f aca="false">IF(OR(D5="",J5=""),"",IF(D5=0,"",J5/D5*100))</f>
        <v/>
      </c>
      <c r="L5" s="18" t="str">
        <f aca="false">IF(K5="","",IF(K5&lt;1,"Under 1 like per 100 views: looks paid","Looks organic"))</f>
        <v/>
      </c>
      <c r="M5" s="11" t="s">
        <v>43</v>
      </c>
      <c r="N5" s="11" t="s">
        <v>78</v>
      </c>
      <c r="O5" s="11" t="s">
        <v>79</v>
      </c>
    </row>
    <row r="6" customFormat="false" ht="15" hidden="false" customHeight="false" outlineLevel="0" collapsed="false">
      <c r="A6" s="19"/>
      <c r="B6" s="20"/>
      <c r="C6" s="25"/>
      <c r="D6" s="22"/>
      <c r="E6" s="22"/>
      <c r="F6" s="24"/>
      <c r="G6" s="25"/>
      <c r="H6" s="38" t="str">
        <f aca="false">IF(OR(C6="",G6=""),"",IFERROR((LEFT(G6,FIND(":",G6)-1)*60+MID(G6,FIND(":",G6)+1,2))/(LEFT(C6,FIND(":",C6)-1)*60+MID(C6,FIND(":",C6)+1,2)),""))</f>
        <v/>
      </c>
      <c r="I6" s="22"/>
      <c r="J6" s="22"/>
      <c r="K6" s="39" t="str">
        <f aca="false">IF(OR(D6="",J6=""),"",IF(D6=0,"",J6/D6*100))</f>
        <v/>
      </c>
      <c r="L6" s="28" t="str">
        <f aca="false">IF(K6="","",IF(K6&lt;1,"Under 1 like per 100 views: looks paid","Looks organic"))</f>
        <v/>
      </c>
      <c r="M6" s="21"/>
      <c r="N6" s="21"/>
      <c r="O6" s="21"/>
    </row>
    <row r="7" customFormat="false" ht="15" hidden="false" customHeight="false" outlineLevel="0" collapsed="false">
      <c r="A7" s="19"/>
      <c r="B7" s="20"/>
      <c r="C7" s="25"/>
      <c r="D7" s="22"/>
      <c r="E7" s="22"/>
      <c r="F7" s="24"/>
      <c r="G7" s="25"/>
      <c r="H7" s="38" t="str">
        <f aca="false">IF(OR(C7="",G7=""),"",IFERROR((LEFT(G7,FIND(":",G7)-1)*60+MID(G7,FIND(":",G7)+1,2))/(LEFT(C7,FIND(":",C7)-1)*60+MID(C7,FIND(":",C7)+1,2)),""))</f>
        <v/>
      </c>
      <c r="I7" s="22"/>
      <c r="J7" s="22"/>
      <c r="K7" s="39" t="str">
        <f aca="false">IF(OR(D7="",J7=""),"",IF(D7=0,"",J7/D7*100))</f>
        <v/>
      </c>
      <c r="L7" s="28" t="str">
        <f aca="false">IF(K7="","",IF(K7&lt;1,"Under 1 like per 100 views: looks paid","Looks organic"))</f>
        <v/>
      </c>
      <c r="M7" s="21"/>
      <c r="N7" s="21"/>
      <c r="O7" s="21"/>
    </row>
    <row r="8" customFormat="false" ht="15" hidden="false" customHeight="false" outlineLevel="0" collapsed="false">
      <c r="A8" s="19"/>
      <c r="B8" s="20"/>
      <c r="C8" s="25"/>
      <c r="D8" s="22"/>
      <c r="E8" s="22"/>
      <c r="F8" s="24"/>
      <c r="G8" s="25"/>
      <c r="H8" s="38" t="str">
        <f aca="false">IF(OR(C8="",G8=""),"",IFERROR((LEFT(G8,FIND(":",G8)-1)*60+MID(G8,FIND(":",G8)+1,2))/(LEFT(C8,FIND(":",C8)-1)*60+MID(C8,FIND(":",C8)+1,2)),""))</f>
        <v/>
      </c>
      <c r="I8" s="22"/>
      <c r="J8" s="22"/>
      <c r="K8" s="39" t="str">
        <f aca="false">IF(OR(D8="",J8=""),"",IF(D8=0,"",J8/D8*100))</f>
        <v/>
      </c>
      <c r="L8" s="28" t="str">
        <f aca="false">IF(K8="","",IF(K8&lt;1,"Under 1 like per 100 views: looks paid","Looks organic"))</f>
        <v/>
      </c>
      <c r="M8" s="21"/>
      <c r="N8" s="21"/>
      <c r="O8" s="21"/>
    </row>
    <row r="9" customFormat="false" ht="15" hidden="false" customHeight="false" outlineLevel="0" collapsed="false">
      <c r="A9" s="19"/>
      <c r="B9" s="20"/>
      <c r="C9" s="25"/>
      <c r="D9" s="22"/>
      <c r="E9" s="22"/>
      <c r="F9" s="24"/>
      <c r="G9" s="25"/>
      <c r="H9" s="38" t="str">
        <f aca="false">IF(OR(C9="",G9=""),"",IFERROR((LEFT(G9,FIND(":",G9)-1)*60+MID(G9,FIND(":",G9)+1,2))/(LEFT(C9,FIND(":",C9)-1)*60+MID(C9,FIND(":",C9)+1,2)),""))</f>
        <v/>
      </c>
      <c r="I9" s="22"/>
      <c r="J9" s="22"/>
      <c r="K9" s="39" t="str">
        <f aca="false">IF(OR(D9="",J9=""),"",IF(D9=0,"",J9/D9*100))</f>
        <v/>
      </c>
      <c r="L9" s="28" t="str">
        <f aca="false">IF(K9="","",IF(K9&lt;1,"Under 1 like per 100 views: looks paid","Looks organic"))</f>
        <v/>
      </c>
      <c r="M9" s="21"/>
      <c r="N9" s="21"/>
      <c r="O9" s="21"/>
    </row>
    <row r="10" customFormat="false" ht="15" hidden="false" customHeight="false" outlineLevel="0" collapsed="false">
      <c r="A10" s="19"/>
      <c r="B10" s="20"/>
      <c r="C10" s="25"/>
      <c r="D10" s="22"/>
      <c r="E10" s="22"/>
      <c r="F10" s="24"/>
      <c r="G10" s="25"/>
      <c r="H10" s="38" t="str">
        <f aca="false">IF(OR(C10="",G10=""),"",IFERROR((LEFT(G10,FIND(":",G10)-1)*60+MID(G10,FIND(":",G10)+1,2))/(LEFT(C10,FIND(":",C10)-1)*60+MID(C10,FIND(":",C10)+1,2)),""))</f>
        <v/>
      </c>
      <c r="I10" s="22"/>
      <c r="J10" s="22"/>
      <c r="K10" s="39" t="str">
        <f aca="false">IF(OR(D10="",J10=""),"",IF(D10=0,"",J10/D10*100))</f>
        <v/>
      </c>
      <c r="L10" s="28" t="str">
        <f aca="false">IF(K10="","",IF(K10&lt;1,"Under 1 like per 100 views: looks paid","Looks organic"))</f>
        <v/>
      </c>
      <c r="M10" s="21"/>
      <c r="N10" s="21"/>
      <c r="O10" s="21"/>
    </row>
    <row r="11" customFormat="false" ht="15" hidden="false" customHeight="false" outlineLevel="0" collapsed="false">
      <c r="A11" s="19"/>
      <c r="B11" s="20"/>
      <c r="C11" s="25"/>
      <c r="D11" s="22"/>
      <c r="E11" s="22"/>
      <c r="F11" s="24"/>
      <c r="G11" s="25"/>
      <c r="H11" s="38" t="str">
        <f aca="false">IF(OR(C11="",G11=""),"",IFERROR((LEFT(G11,FIND(":",G11)-1)*60+MID(G11,FIND(":",G11)+1,2))/(LEFT(C11,FIND(":",C11)-1)*60+MID(C11,FIND(":",C11)+1,2)),""))</f>
        <v/>
      </c>
      <c r="I11" s="22"/>
      <c r="J11" s="22"/>
      <c r="K11" s="39" t="str">
        <f aca="false">IF(OR(D11="",J11=""),"",IF(D11=0,"",J11/D11*100))</f>
        <v/>
      </c>
      <c r="L11" s="28" t="str">
        <f aca="false">IF(K11="","",IF(K11&lt;1,"Under 1 like per 100 views: looks paid","Looks organic"))</f>
        <v/>
      </c>
      <c r="M11" s="21"/>
      <c r="N11" s="21"/>
      <c r="O11" s="21"/>
    </row>
    <row r="12" customFormat="false" ht="15" hidden="false" customHeight="false" outlineLevel="0" collapsed="false">
      <c r="A12" s="19"/>
      <c r="B12" s="20"/>
      <c r="C12" s="25"/>
      <c r="D12" s="22"/>
      <c r="E12" s="22"/>
      <c r="F12" s="24"/>
      <c r="G12" s="25"/>
      <c r="H12" s="38" t="str">
        <f aca="false">IF(OR(C12="",G12=""),"",IFERROR((LEFT(G12,FIND(":",G12)-1)*60+MID(G12,FIND(":",G12)+1,2))/(LEFT(C12,FIND(":",C12)-1)*60+MID(C12,FIND(":",C12)+1,2)),""))</f>
        <v/>
      </c>
      <c r="I12" s="22"/>
      <c r="J12" s="22"/>
      <c r="K12" s="39" t="str">
        <f aca="false">IF(OR(D12="",J12=""),"",IF(D12=0,"",J12/D12*100))</f>
        <v/>
      </c>
      <c r="L12" s="28" t="str">
        <f aca="false">IF(K12="","",IF(K12&lt;1,"Under 1 like per 100 views: looks paid","Looks organic"))</f>
        <v/>
      </c>
      <c r="M12" s="21"/>
      <c r="N12" s="21"/>
      <c r="O12" s="21"/>
    </row>
    <row r="13" customFormat="false" ht="15" hidden="false" customHeight="false" outlineLevel="0" collapsed="false">
      <c r="A13" s="19"/>
      <c r="B13" s="20"/>
      <c r="C13" s="25"/>
      <c r="D13" s="22"/>
      <c r="E13" s="22"/>
      <c r="F13" s="24"/>
      <c r="G13" s="25"/>
      <c r="H13" s="38" t="str">
        <f aca="false">IF(OR(C13="",G13=""),"",IFERROR((LEFT(G13,FIND(":",G13)-1)*60+MID(G13,FIND(":",G13)+1,2))/(LEFT(C13,FIND(":",C13)-1)*60+MID(C13,FIND(":",C13)+1,2)),""))</f>
        <v/>
      </c>
      <c r="I13" s="22"/>
      <c r="J13" s="22"/>
      <c r="K13" s="39" t="str">
        <f aca="false">IF(OR(D13="",J13=""),"",IF(D13=0,"",J13/D13*100))</f>
        <v/>
      </c>
      <c r="L13" s="28" t="str">
        <f aca="false">IF(K13="","",IF(K13&lt;1,"Under 1 like per 100 views: looks paid","Looks organic"))</f>
        <v/>
      </c>
      <c r="M13" s="21"/>
      <c r="N13" s="21"/>
      <c r="O13" s="21"/>
    </row>
    <row r="14" customFormat="false" ht="15" hidden="false" customHeight="false" outlineLevel="0" collapsed="false">
      <c r="A14" s="19"/>
      <c r="B14" s="20"/>
      <c r="C14" s="25"/>
      <c r="D14" s="22"/>
      <c r="E14" s="22"/>
      <c r="F14" s="24"/>
      <c r="G14" s="25"/>
      <c r="H14" s="38" t="str">
        <f aca="false">IF(OR(C14="",G14=""),"",IFERROR((LEFT(G14,FIND(":",G14)-1)*60+MID(G14,FIND(":",G14)+1,2))/(LEFT(C14,FIND(":",C14)-1)*60+MID(C14,FIND(":",C14)+1,2)),""))</f>
        <v/>
      </c>
      <c r="I14" s="22"/>
      <c r="J14" s="22"/>
      <c r="K14" s="39" t="str">
        <f aca="false">IF(OR(D14="",J14=""),"",IF(D14=0,"",J14/D14*100))</f>
        <v/>
      </c>
      <c r="L14" s="28" t="str">
        <f aca="false">IF(K14="","",IF(K14&lt;1,"Under 1 like per 100 views: looks paid","Looks organic"))</f>
        <v/>
      </c>
      <c r="M14" s="21"/>
      <c r="N14" s="21"/>
      <c r="O14" s="21"/>
    </row>
    <row r="15" customFormat="false" ht="15" hidden="false" customHeight="false" outlineLevel="0" collapsed="false">
      <c r="A15" s="19"/>
      <c r="B15" s="20"/>
      <c r="C15" s="25"/>
      <c r="D15" s="22"/>
      <c r="E15" s="22"/>
      <c r="F15" s="24"/>
      <c r="G15" s="25"/>
      <c r="H15" s="38" t="str">
        <f aca="false">IF(OR(C15="",G15=""),"",IFERROR((LEFT(G15,FIND(":",G15)-1)*60+MID(G15,FIND(":",G15)+1,2))/(LEFT(C15,FIND(":",C15)-1)*60+MID(C15,FIND(":",C15)+1,2)),""))</f>
        <v/>
      </c>
      <c r="I15" s="22"/>
      <c r="J15" s="22"/>
      <c r="K15" s="39" t="str">
        <f aca="false">IF(OR(D15="",J15=""),"",IF(D15=0,"",J15/D15*100))</f>
        <v/>
      </c>
      <c r="L15" s="28" t="str">
        <f aca="false">IF(K15="","",IF(K15&lt;1,"Under 1 like per 100 views: looks paid","Looks organic"))</f>
        <v/>
      </c>
      <c r="M15" s="21"/>
      <c r="N15" s="21"/>
      <c r="O15" s="21"/>
    </row>
    <row r="16" customFormat="false" ht="15" hidden="false" customHeight="false" outlineLevel="0" collapsed="false">
      <c r="A16" s="19"/>
      <c r="B16" s="20"/>
      <c r="C16" s="25"/>
      <c r="D16" s="22"/>
      <c r="E16" s="22"/>
      <c r="F16" s="24"/>
      <c r="G16" s="25"/>
      <c r="H16" s="38" t="str">
        <f aca="false">IF(OR(C16="",G16=""),"",IFERROR((LEFT(G16,FIND(":",G16)-1)*60+MID(G16,FIND(":",G16)+1,2))/(LEFT(C16,FIND(":",C16)-1)*60+MID(C16,FIND(":",C16)+1,2)),""))</f>
        <v/>
      </c>
      <c r="I16" s="22"/>
      <c r="J16" s="22"/>
      <c r="K16" s="39" t="str">
        <f aca="false">IF(OR(D16="",J16=""),"",IF(D16=0,"",J16/D16*100))</f>
        <v/>
      </c>
      <c r="L16" s="28" t="str">
        <f aca="false">IF(K16="","",IF(K16&lt;1,"Under 1 like per 100 views: looks paid","Looks organic"))</f>
        <v/>
      </c>
      <c r="M16" s="21"/>
      <c r="N16" s="21"/>
      <c r="O16" s="21"/>
    </row>
    <row r="17" customFormat="false" ht="15" hidden="false" customHeight="false" outlineLevel="0" collapsed="false">
      <c r="A17" s="19"/>
      <c r="B17" s="20"/>
      <c r="C17" s="25"/>
      <c r="D17" s="22"/>
      <c r="E17" s="22"/>
      <c r="F17" s="24"/>
      <c r="G17" s="25"/>
      <c r="H17" s="38" t="str">
        <f aca="false">IF(OR(C17="",G17=""),"",IFERROR((LEFT(G17,FIND(":",G17)-1)*60+MID(G17,FIND(":",G17)+1,2))/(LEFT(C17,FIND(":",C17)-1)*60+MID(C17,FIND(":",C17)+1,2)),""))</f>
        <v/>
      </c>
      <c r="I17" s="22"/>
      <c r="J17" s="22"/>
      <c r="K17" s="39" t="str">
        <f aca="false">IF(OR(D17="",J17=""),"",IF(D17=0,"",J17/D17*100))</f>
        <v/>
      </c>
      <c r="L17" s="28" t="str">
        <f aca="false">IF(K17="","",IF(K17&lt;1,"Under 1 like per 100 views: looks paid","Looks organic"))</f>
        <v/>
      </c>
      <c r="M17" s="21"/>
      <c r="N17" s="21"/>
      <c r="O17" s="21"/>
    </row>
    <row r="18" customFormat="false" ht="15" hidden="false" customHeight="false" outlineLevel="0" collapsed="false">
      <c r="A18" s="19"/>
      <c r="B18" s="20"/>
      <c r="C18" s="25"/>
      <c r="D18" s="22"/>
      <c r="E18" s="22"/>
      <c r="F18" s="24"/>
      <c r="G18" s="25"/>
      <c r="H18" s="38" t="str">
        <f aca="false">IF(OR(C18="",G18=""),"",IFERROR((LEFT(G18,FIND(":",G18)-1)*60+MID(G18,FIND(":",G18)+1,2))/(LEFT(C18,FIND(":",C18)-1)*60+MID(C18,FIND(":",C18)+1,2)),""))</f>
        <v/>
      </c>
      <c r="I18" s="22"/>
      <c r="J18" s="22"/>
      <c r="K18" s="39" t="str">
        <f aca="false">IF(OR(D18="",J18=""),"",IF(D18=0,"",J18/D18*100))</f>
        <v/>
      </c>
      <c r="L18" s="28" t="str">
        <f aca="false">IF(K18="","",IF(K18&lt;1,"Under 1 like per 100 views: looks paid","Looks organic"))</f>
        <v/>
      </c>
      <c r="M18" s="21"/>
      <c r="N18" s="21"/>
      <c r="O18" s="21"/>
    </row>
    <row r="19" customFormat="false" ht="15" hidden="false" customHeight="false" outlineLevel="0" collapsed="false">
      <c r="A19" s="19"/>
      <c r="B19" s="20"/>
      <c r="C19" s="25"/>
      <c r="D19" s="22"/>
      <c r="E19" s="22"/>
      <c r="F19" s="24"/>
      <c r="G19" s="25"/>
      <c r="H19" s="38" t="str">
        <f aca="false">IF(OR(C19="",G19=""),"",IFERROR((LEFT(G19,FIND(":",G19)-1)*60+MID(G19,FIND(":",G19)+1,2))/(LEFT(C19,FIND(":",C19)-1)*60+MID(C19,FIND(":",C19)+1,2)),""))</f>
        <v/>
      </c>
      <c r="I19" s="22"/>
      <c r="J19" s="22"/>
      <c r="K19" s="39" t="str">
        <f aca="false">IF(OR(D19="",J19=""),"",IF(D19=0,"",J19/D19*100))</f>
        <v/>
      </c>
      <c r="L19" s="28" t="str">
        <f aca="false">IF(K19="","",IF(K19&lt;1,"Under 1 like per 100 views: looks paid","Looks organic"))</f>
        <v/>
      </c>
      <c r="M19" s="21"/>
      <c r="N19" s="21"/>
      <c r="O19" s="21"/>
    </row>
    <row r="20" customFormat="false" ht="15" hidden="false" customHeight="false" outlineLevel="0" collapsed="false">
      <c r="A20" s="19"/>
      <c r="B20" s="20"/>
      <c r="C20" s="25"/>
      <c r="D20" s="22"/>
      <c r="E20" s="22"/>
      <c r="F20" s="24"/>
      <c r="G20" s="25"/>
      <c r="H20" s="38" t="str">
        <f aca="false">IF(OR(C20="",G20=""),"",IFERROR((LEFT(G20,FIND(":",G20)-1)*60+MID(G20,FIND(":",G20)+1,2))/(LEFT(C20,FIND(":",C20)-1)*60+MID(C20,FIND(":",C20)+1,2)),""))</f>
        <v/>
      </c>
      <c r="I20" s="22"/>
      <c r="J20" s="22"/>
      <c r="K20" s="39" t="str">
        <f aca="false">IF(OR(D20="",J20=""),"",IF(D20=0,"",J20/D20*100))</f>
        <v/>
      </c>
      <c r="L20" s="28" t="str">
        <f aca="false">IF(K20="","",IF(K20&lt;1,"Under 1 like per 100 views: looks paid","Looks organic"))</f>
        <v/>
      </c>
      <c r="M20" s="21"/>
      <c r="N20" s="21"/>
      <c r="O20" s="21"/>
    </row>
    <row r="21" customFormat="false" ht="15" hidden="false" customHeight="false" outlineLevel="0" collapsed="false">
      <c r="A21" s="19"/>
      <c r="B21" s="20"/>
      <c r="C21" s="25"/>
      <c r="D21" s="22"/>
      <c r="E21" s="22"/>
      <c r="F21" s="24"/>
      <c r="G21" s="25"/>
      <c r="H21" s="38" t="str">
        <f aca="false">IF(OR(C21="",G21=""),"",IFERROR((LEFT(G21,FIND(":",G21)-1)*60+MID(G21,FIND(":",G21)+1,2))/(LEFT(C21,FIND(":",C21)-1)*60+MID(C21,FIND(":",C21)+1,2)),""))</f>
        <v/>
      </c>
      <c r="I21" s="22"/>
      <c r="J21" s="22"/>
      <c r="K21" s="39" t="str">
        <f aca="false">IF(OR(D21="",J21=""),"",IF(D21=0,"",J21/D21*100))</f>
        <v/>
      </c>
      <c r="L21" s="28" t="str">
        <f aca="false">IF(K21="","",IF(K21&lt;1,"Under 1 like per 100 views: looks paid","Looks organic"))</f>
        <v/>
      </c>
      <c r="M21" s="21"/>
      <c r="N21" s="21"/>
      <c r="O21" s="21"/>
    </row>
    <row r="22" customFormat="false" ht="15" hidden="false" customHeight="false" outlineLevel="0" collapsed="false">
      <c r="A22" s="19"/>
      <c r="B22" s="20"/>
      <c r="C22" s="25"/>
      <c r="D22" s="22"/>
      <c r="E22" s="22"/>
      <c r="F22" s="24"/>
      <c r="G22" s="25"/>
      <c r="H22" s="38" t="str">
        <f aca="false">IF(OR(C22="",G22=""),"",IFERROR((LEFT(G22,FIND(":",G22)-1)*60+MID(G22,FIND(":",G22)+1,2))/(LEFT(C22,FIND(":",C22)-1)*60+MID(C22,FIND(":",C22)+1,2)),""))</f>
        <v/>
      </c>
      <c r="I22" s="22"/>
      <c r="J22" s="22"/>
      <c r="K22" s="39" t="str">
        <f aca="false">IF(OR(D22="",J22=""),"",IF(D22=0,"",J22/D22*100))</f>
        <v/>
      </c>
      <c r="L22" s="28" t="str">
        <f aca="false">IF(K22="","",IF(K22&lt;1,"Under 1 like per 100 views: looks paid","Looks organic"))</f>
        <v/>
      </c>
      <c r="M22" s="21"/>
      <c r="N22" s="21"/>
      <c r="O22" s="21"/>
    </row>
    <row r="23" customFormat="false" ht="15" hidden="false" customHeight="false" outlineLevel="0" collapsed="false">
      <c r="A23" s="19"/>
      <c r="B23" s="20"/>
      <c r="C23" s="25"/>
      <c r="D23" s="22"/>
      <c r="E23" s="22"/>
      <c r="F23" s="24"/>
      <c r="G23" s="25"/>
      <c r="H23" s="38" t="str">
        <f aca="false">IF(OR(C23="",G23=""),"",IFERROR((LEFT(G23,FIND(":",G23)-1)*60+MID(G23,FIND(":",G23)+1,2))/(LEFT(C23,FIND(":",C23)-1)*60+MID(C23,FIND(":",C23)+1,2)),""))</f>
        <v/>
      </c>
      <c r="I23" s="22"/>
      <c r="J23" s="22"/>
      <c r="K23" s="39" t="str">
        <f aca="false">IF(OR(D23="",J23=""),"",IF(D23=0,"",J23/D23*100))</f>
        <v/>
      </c>
      <c r="L23" s="28" t="str">
        <f aca="false">IF(K23="","",IF(K23&lt;1,"Under 1 like per 100 views: looks paid","Looks organic"))</f>
        <v/>
      </c>
      <c r="M23" s="21"/>
      <c r="N23" s="21"/>
      <c r="O23" s="21"/>
    </row>
    <row r="24" customFormat="false" ht="15" hidden="false" customHeight="false" outlineLevel="0" collapsed="false">
      <c r="A24" s="19"/>
      <c r="B24" s="20"/>
      <c r="C24" s="25"/>
      <c r="D24" s="22"/>
      <c r="E24" s="22"/>
      <c r="F24" s="24"/>
      <c r="G24" s="25"/>
      <c r="H24" s="38" t="str">
        <f aca="false">IF(OR(C24="",G24=""),"",IFERROR((LEFT(G24,FIND(":",G24)-1)*60+MID(G24,FIND(":",G24)+1,2))/(LEFT(C24,FIND(":",C24)-1)*60+MID(C24,FIND(":",C24)+1,2)),""))</f>
        <v/>
      </c>
      <c r="I24" s="22"/>
      <c r="J24" s="22"/>
      <c r="K24" s="39" t="str">
        <f aca="false">IF(OR(D24="",J24=""),"",IF(D24=0,"",J24/D24*100))</f>
        <v/>
      </c>
      <c r="L24" s="28" t="str">
        <f aca="false">IF(K24="","",IF(K24&lt;1,"Under 1 like per 100 views: looks paid","Looks organic"))</f>
        <v/>
      </c>
      <c r="M24" s="21"/>
      <c r="N24" s="21"/>
      <c r="O24" s="21"/>
    </row>
    <row r="25" customFormat="false" ht="15" hidden="false" customHeight="false" outlineLevel="0" collapsed="false">
      <c r="A25" s="19"/>
      <c r="B25" s="20"/>
      <c r="C25" s="25"/>
      <c r="D25" s="22"/>
      <c r="E25" s="22"/>
      <c r="F25" s="24"/>
      <c r="G25" s="25"/>
      <c r="H25" s="38" t="str">
        <f aca="false">IF(OR(C25="",G25=""),"",IFERROR((LEFT(G25,FIND(":",G25)-1)*60+MID(G25,FIND(":",G25)+1,2))/(LEFT(C25,FIND(":",C25)-1)*60+MID(C25,FIND(":",C25)+1,2)),""))</f>
        <v/>
      </c>
      <c r="I25" s="22"/>
      <c r="J25" s="22"/>
      <c r="K25" s="39" t="str">
        <f aca="false">IF(OR(D25="",J25=""),"",IF(D25=0,"",J25/D25*100))</f>
        <v/>
      </c>
      <c r="L25" s="28" t="str">
        <f aca="false">IF(K25="","",IF(K25&lt;1,"Under 1 like per 100 views: looks paid","Looks organic"))</f>
        <v/>
      </c>
      <c r="M25" s="21"/>
      <c r="N25" s="21"/>
      <c r="O25" s="21"/>
    </row>
    <row r="26" customFormat="false" ht="15" hidden="false" customHeight="false" outlineLevel="0" collapsed="false">
      <c r="A26" s="19"/>
      <c r="B26" s="20"/>
      <c r="C26" s="25"/>
      <c r="D26" s="22"/>
      <c r="E26" s="22"/>
      <c r="F26" s="24"/>
      <c r="G26" s="25"/>
      <c r="H26" s="38" t="str">
        <f aca="false">IF(OR(C26="",G26=""),"",IFERROR((LEFT(G26,FIND(":",G26)-1)*60+MID(G26,FIND(":",G26)+1,2))/(LEFT(C26,FIND(":",C26)-1)*60+MID(C26,FIND(":",C26)+1,2)),""))</f>
        <v/>
      </c>
      <c r="I26" s="22"/>
      <c r="J26" s="22"/>
      <c r="K26" s="39" t="str">
        <f aca="false">IF(OR(D26="",J26=""),"",IF(D26=0,"",J26/D26*100))</f>
        <v/>
      </c>
      <c r="L26" s="28" t="str">
        <f aca="false">IF(K26="","",IF(K26&lt;1,"Under 1 like per 100 views: looks paid","Looks organic"))</f>
        <v/>
      </c>
      <c r="M26" s="21"/>
      <c r="N26" s="21"/>
      <c r="O26" s="21"/>
    </row>
    <row r="27" customFormat="false" ht="15" hidden="false" customHeight="false" outlineLevel="0" collapsed="false">
      <c r="A27" s="19"/>
      <c r="B27" s="20"/>
      <c r="C27" s="25"/>
      <c r="D27" s="22"/>
      <c r="E27" s="22"/>
      <c r="F27" s="24"/>
      <c r="G27" s="25"/>
      <c r="H27" s="38" t="str">
        <f aca="false">IF(OR(C27="",G27=""),"",IFERROR((LEFT(G27,FIND(":",G27)-1)*60+MID(G27,FIND(":",G27)+1,2))/(LEFT(C27,FIND(":",C27)-1)*60+MID(C27,FIND(":",C27)+1,2)),""))</f>
        <v/>
      </c>
      <c r="I27" s="22"/>
      <c r="J27" s="22"/>
      <c r="K27" s="39" t="str">
        <f aca="false">IF(OR(D27="",J27=""),"",IF(D27=0,"",J27/D27*100))</f>
        <v/>
      </c>
      <c r="L27" s="28" t="str">
        <f aca="false">IF(K27="","",IF(K27&lt;1,"Under 1 like per 100 views: looks paid","Looks organic"))</f>
        <v/>
      </c>
      <c r="M27" s="21"/>
      <c r="N27" s="21"/>
      <c r="O27" s="21"/>
    </row>
    <row r="28" customFormat="false" ht="15" hidden="false" customHeight="false" outlineLevel="0" collapsed="false">
      <c r="A28" s="19"/>
      <c r="B28" s="20"/>
      <c r="C28" s="25"/>
      <c r="D28" s="22"/>
      <c r="E28" s="22"/>
      <c r="F28" s="24"/>
      <c r="G28" s="25"/>
      <c r="H28" s="38" t="str">
        <f aca="false">IF(OR(C28="",G28=""),"",IFERROR((LEFT(G28,FIND(":",G28)-1)*60+MID(G28,FIND(":",G28)+1,2))/(LEFT(C28,FIND(":",C28)-1)*60+MID(C28,FIND(":",C28)+1,2)),""))</f>
        <v/>
      </c>
      <c r="I28" s="22"/>
      <c r="J28" s="22"/>
      <c r="K28" s="39" t="str">
        <f aca="false">IF(OR(D28="",J28=""),"",IF(D28=0,"",J28/D28*100))</f>
        <v/>
      </c>
      <c r="L28" s="28" t="str">
        <f aca="false">IF(K28="","",IF(K28&lt;1,"Under 1 like per 100 views: looks paid","Looks organic"))</f>
        <v/>
      </c>
      <c r="M28" s="21"/>
      <c r="N28" s="21"/>
      <c r="O28" s="21"/>
    </row>
    <row r="29" customFormat="false" ht="15" hidden="false" customHeight="false" outlineLevel="0" collapsed="false">
      <c r="A29" s="19"/>
      <c r="B29" s="20"/>
      <c r="C29" s="25"/>
      <c r="D29" s="22"/>
      <c r="E29" s="22"/>
      <c r="F29" s="24"/>
      <c r="G29" s="25"/>
      <c r="H29" s="38" t="str">
        <f aca="false">IF(OR(C29="",G29=""),"",IFERROR((LEFT(G29,FIND(":",G29)-1)*60+MID(G29,FIND(":",G29)+1,2))/(LEFT(C29,FIND(":",C29)-1)*60+MID(C29,FIND(":",C29)+1,2)),""))</f>
        <v/>
      </c>
      <c r="I29" s="22"/>
      <c r="J29" s="22"/>
      <c r="K29" s="39" t="str">
        <f aca="false">IF(OR(D29="",J29=""),"",IF(D29=0,"",J29/D29*100))</f>
        <v/>
      </c>
      <c r="L29" s="28" t="str">
        <f aca="false">IF(K29="","",IF(K29&lt;1,"Under 1 like per 100 views: looks paid","Looks organic"))</f>
        <v/>
      </c>
      <c r="M29" s="21"/>
      <c r="N29" s="21"/>
      <c r="O29" s="21"/>
    </row>
    <row r="30" customFormat="false" ht="15" hidden="false" customHeight="false" outlineLevel="0" collapsed="false">
      <c r="A30" s="19"/>
      <c r="B30" s="20"/>
      <c r="C30" s="25"/>
      <c r="D30" s="22"/>
      <c r="E30" s="22"/>
      <c r="F30" s="24"/>
      <c r="G30" s="25"/>
      <c r="H30" s="38" t="str">
        <f aca="false">IF(OR(C30="",G30=""),"",IFERROR((LEFT(G30,FIND(":",G30)-1)*60+MID(G30,FIND(":",G30)+1,2))/(LEFT(C30,FIND(":",C30)-1)*60+MID(C30,FIND(":",C30)+1,2)),""))</f>
        <v/>
      </c>
      <c r="I30" s="22"/>
      <c r="J30" s="22"/>
      <c r="K30" s="39" t="str">
        <f aca="false">IF(OR(D30="",J30=""),"",IF(D30=0,"",J30/D30*100))</f>
        <v/>
      </c>
      <c r="L30" s="28" t="str">
        <f aca="false">IF(K30="","",IF(K30&lt;1,"Under 1 like per 100 views: looks paid","Looks organic"))</f>
        <v/>
      </c>
      <c r="M30" s="21"/>
      <c r="N30" s="21"/>
      <c r="O30" s="21"/>
    </row>
    <row r="31" customFormat="false" ht="15" hidden="false" customHeight="false" outlineLevel="0" collapsed="false">
      <c r="A31" s="19"/>
      <c r="B31" s="20"/>
      <c r="C31" s="25"/>
      <c r="D31" s="22"/>
      <c r="E31" s="22"/>
      <c r="F31" s="24"/>
      <c r="G31" s="25"/>
      <c r="H31" s="38" t="str">
        <f aca="false">IF(OR(C31="",G31=""),"",IFERROR((LEFT(G31,FIND(":",G31)-1)*60+MID(G31,FIND(":",G31)+1,2))/(LEFT(C31,FIND(":",C31)-1)*60+MID(C31,FIND(":",C31)+1,2)),""))</f>
        <v/>
      </c>
      <c r="I31" s="22"/>
      <c r="J31" s="22"/>
      <c r="K31" s="39" t="str">
        <f aca="false">IF(OR(D31="",J31=""),"",IF(D31=0,"",J31/D31*100))</f>
        <v/>
      </c>
      <c r="L31" s="28" t="str">
        <f aca="false">IF(K31="","",IF(K31&lt;1,"Under 1 like per 100 views: looks paid","Looks organic"))</f>
        <v/>
      </c>
      <c r="M31" s="21"/>
      <c r="N31" s="21"/>
      <c r="O31" s="21"/>
    </row>
    <row r="32" customFormat="false" ht="15" hidden="false" customHeight="false" outlineLevel="0" collapsed="false">
      <c r="A32" s="19"/>
      <c r="B32" s="20"/>
      <c r="C32" s="25"/>
      <c r="D32" s="22"/>
      <c r="E32" s="22"/>
      <c r="F32" s="24"/>
      <c r="G32" s="25"/>
      <c r="H32" s="38" t="str">
        <f aca="false">IF(OR(C32="",G32=""),"",IFERROR((LEFT(G32,FIND(":",G32)-1)*60+MID(G32,FIND(":",G32)+1,2))/(LEFT(C32,FIND(":",C32)-1)*60+MID(C32,FIND(":",C32)+1,2)),""))</f>
        <v/>
      </c>
      <c r="I32" s="22"/>
      <c r="J32" s="22"/>
      <c r="K32" s="39" t="str">
        <f aca="false">IF(OR(D32="",J32=""),"",IF(D32=0,"",J32/D32*100))</f>
        <v/>
      </c>
      <c r="L32" s="28" t="str">
        <f aca="false">IF(K32="","",IF(K32&lt;1,"Under 1 like per 100 views: looks paid","Looks organic"))</f>
        <v/>
      </c>
      <c r="M32" s="21"/>
      <c r="N32" s="21"/>
      <c r="O32" s="21"/>
    </row>
    <row r="33" customFormat="false" ht="15" hidden="false" customHeight="false" outlineLevel="0" collapsed="false">
      <c r="A33" s="19"/>
      <c r="B33" s="20"/>
      <c r="C33" s="25"/>
      <c r="D33" s="22"/>
      <c r="E33" s="22"/>
      <c r="F33" s="24"/>
      <c r="G33" s="25"/>
      <c r="H33" s="38" t="str">
        <f aca="false">IF(OR(C33="",G33=""),"",IFERROR((LEFT(G33,FIND(":",G33)-1)*60+MID(G33,FIND(":",G33)+1,2))/(LEFT(C33,FIND(":",C33)-1)*60+MID(C33,FIND(":",C33)+1,2)),""))</f>
        <v/>
      </c>
      <c r="I33" s="22"/>
      <c r="J33" s="22"/>
      <c r="K33" s="39" t="str">
        <f aca="false">IF(OR(D33="",J33=""),"",IF(D33=0,"",J33/D33*100))</f>
        <v/>
      </c>
      <c r="L33" s="28" t="str">
        <f aca="false">IF(K33="","",IF(K33&lt;1,"Under 1 like per 100 views: looks paid","Looks organic"))</f>
        <v/>
      </c>
      <c r="M33" s="21"/>
      <c r="N33" s="21"/>
      <c r="O33" s="21"/>
    </row>
    <row r="34" customFormat="false" ht="15" hidden="false" customHeight="false" outlineLevel="0" collapsed="false">
      <c r="A34" s="19"/>
      <c r="B34" s="20"/>
      <c r="C34" s="25"/>
      <c r="D34" s="22"/>
      <c r="E34" s="22"/>
      <c r="F34" s="24"/>
      <c r="G34" s="25"/>
      <c r="H34" s="38" t="str">
        <f aca="false">IF(OR(C34="",G34=""),"",IFERROR((LEFT(G34,FIND(":",G34)-1)*60+MID(G34,FIND(":",G34)+1,2))/(LEFT(C34,FIND(":",C34)-1)*60+MID(C34,FIND(":",C34)+1,2)),""))</f>
        <v/>
      </c>
      <c r="I34" s="22"/>
      <c r="J34" s="22"/>
      <c r="K34" s="39" t="str">
        <f aca="false">IF(OR(D34="",J34=""),"",IF(D34=0,"",J34/D34*100))</f>
        <v/>
      </c>
      <c r="L34" s="28" t="str">
        <f aca="false">IF(K34="","",IF(K34&lt;1,"Under 1 like per 100 views: looks paid","Looks organic"))</f>
        <v/>
      </c>
      <c r="M34" s="21"/>
      <c r="N34" s="21"/>
      <c r="O34" s="21"/>
    </row>
    <row r="35" customFormat="false" ht="15" hidden="false" customHeight="false" outlineLevel="0" collapsed="false">
      <c r="A35" s="19"/>
      <c r="B35" s="20"/>
      <c r="C35" s="25"/>
      <c r="D35" s="22"/>
      <c r="E35" s="22"/>
      <c r="F35" s="24"/>
      <c r="G35" s="25"/>
      <c r="H35" s="38" t="str">
        <f aca="false">IF(OR(C35="",G35=""),"",IFERROR((LEFT(G35,FIND(":",G35)-1)*60+MID(G35,FIND(":",G35)+1,2))/(LEFT(C35,FIND(":",C35)-1)*60+MID(C35,FIND(":",C35)+1,2)),""))</f>
        <v/>
      </c>
      <c r="I35" s="22"/>
      <c r="J35" s="22"/>
      <c r="K35" s="39" t="str">
        <f aca="false">IF(OR(D35="",J35=""),"",IF(D35=0,"",J35/D35*100))</f>
        <v/>
      </c>
      <c r="L35" s="28" t="str">
        <f aca="false">IF(K35="","",IF(K35&lt;1,"Under 1 like per 100 views: looks paid","Looks organic"))</f>
        <v/>
      </c>
      <c r="M35" s="21"/>
      <c r="N35" s="21"/>
      <c r="O35" s="21"/>
    </row>
    <row r="36" customFormat="false" ht="15" hidden="false" customHeight="false" outlineLevel="0" collapsed="false">
      <c r="A36" s="19"/>
      <c r="B36" s="20"/>
      <c r="C36" s="25"/>
      <c r="D36" s="22"/>
      <c r="E36" s="22"/>
      <c r="F36" s="24"/>
      <c r="G36" s="25"/>
      <c r="H36" s="38" t="str">
        <f aca="false">IF(OR(C36="",G36=""),"",IFERROR((LEFT(G36,FIND(":",G36)-1)*60+MID(G36,FIND(":",G36)+1,2))/(LEFT(C36,FIND(":",C36)-1)*60+MID(C36,FIND(":",C36)+1,2)),""))</f>
        <v/>
      </c>
      <c r="I36" s="22"/>
      <c r="J36" s="22"/>
      <c r="K36" s="39" t="str">
        <f aca="false">IF(OR(D36="",J36=""),"",IF(D36=0,"",J36/D36*100))</f>
        <v/>
      </c>
      <c r="L36" s="28" t="str">
        <f aca="false">IF(K36="","",IF(K36&lt;1,"Under 1 like per 100 views: looks paid","Looks organic"))</f>
        <v/>
      </c>
      <c r="M36" s="21"/>
      <c r="N36" s="21"/>
      <c r="O36" s="21"/>
    </row>
    <row r="37" customFormat="false" ht="15" hidden="false" customHeight="false" outlineLevel="0" collapsed="false">
      <c r="A37" s="19"/>
      <c r="B37" s="20"/>
      <c r="C37" s="25"/>
      <c r="D37" s="22"/>
      <c r="E37" s="22"/>
      <c r="F37" s="24"/>
      <c r="G37" s="25"/>
      <c r="H37" s="38" t="str">
        <f aca="false">IF(OR(C37="",G37=""),"",IFERROR((LEFT(G37,FIND(":",G37)-1)*60+MID(G37,FIND(":",G37)+1,2))/(LEFT(C37,FIND(":",C37)-1)*60+MID(C37,FIND(":",C37)+1,2)),""))</f>
        <v/>
      </c>
      <c r="I37" s="22"/>
      <c r="J37" s="22"/>
      <c r="K37" s="39" t="str">
        <f aca="false">IF(OR(D37="",J37=""),"",IF(D37=0,"",J37/D37*100))</f>
        <v/>
      </c>
      <c r="L37" s="28" t="str">
        <f aca="false">IF(K37="","",IF(K37&lt;1,"Under 1 like per 100 views: looks paid","Looks organic"))</f>
        <v/>
      </c>
      <c r="M37" s="21"/>
      <c r="N37" s="21"/>
      <c r="O37" s="21"/>
    </row>
    <row r="38" customFormat="false" ht="15" hidden="false" customHeight="false" outlineLevel="0" collapsed="false">
      <c r="A38" s="19"/>
      <c r="B38" s="20"/>
      <c r="C38" s="25"/>
      <c r="D38" s="22"/>
      <c r="E38" s="22"/>
      <c r="F38" s="24"/>
      <c r="G38" s="25"/>
      <c r="H38" s="38" t="str">
        <f aca="false">IF(OR(C38="",G38=""),"",IFERROR((LEFT(G38,FIND(":",G38)-1)*60+MID(G38,FIND(":",G38)+1,2))/(LEFT(C38,FIND(":",C38)-1)*60+MID(C38,FIND(":",C38)+1,2)),""))</f>
        <v/>
      </c>
      <c r="I38" s="22"/>
      <c r="J38" s="22"/>
      <c r="K38" s="39" t="str">
        <f aca="false">IF(OR(D38="",J38=""),"",IF(D38=0,"",J38/D38*100))</f>
        <v/>
      </c>
      <c r="L38" s="28" t="str">
        <f aca="false">IF(K38="","",IF(K38&lt;1,"Under 1 like per 100 views: looks paid","Looks organic"))</f>
        <v/>
      </c>
      <c r="M38" s="21"/>
      <c r="N38" s="21"/>
      <c r="O38" s="21"/>
    </row>
    <row r="39" customFormat="false" ht="15" hidden="false" customHeight="false" outlineLevel="0" collapsed="false">
      <c r="A39" s="19"/>
      <c r="B39" s="20"/>
      <c r="C39" s="25"/>
      <c r="D39" s="22"/>
      <c r="E39" s="22"/>
      <c r="F39" s="24"/>
      <c r="G39" s="25"/>
      <c r="H39" s="38" t="str">
        <f aca="false">IF(OR(C39="",G39=""),"",IFERROR((LEFT(G39,FIND(":",G39)-1)*60+MID(G39,FIND(":",G39)+1,2))/(LEFT(C39,FIND(":",C39)-1)*60+MID(C39,FIND(":",C39)+1,2)),""))</f>
        <v/>
      </c>
      <c r="I39" s="22"/>
      <c r="J39" s="22"/>
      <c r="K39" s="39" t="str">
        <f aca="false">IF(OR(D39="",J39=""),"",IF(D39=0,"",J39/D39*100))</f>
        <v/>
      </c>
      <c r="L39" s="28" t="str">
        <f aca="false">IF(K39="","",IF(K39&lt;1,"Under 1 like per 100 views: looks paid","Looks organic"))</f>
        <v/>
      </c>
      <c r="M39" s="21"/>
      <c r="N39" s="21"/>
      <c r="O39" s="21"/>
    </row>
    <row r="40" customFormat="false" ht="15" hidden="false" customHeight="false" outlineLevel="0" collapsed="false">
      <c r="A40" s="19"/>
      <c r="B40" s="20"/>
      <c r="C40" s="25"/>
      <c r="D40" s="22"/>
      <c r="E40" s="22"/>
      <c r="F40" s="24"/>
      <c r="G40" s="25"/>
      <c r="H40" s="38" t="str">
        <f aca="false">IF(OR(C40="",G40=""),"",IFERROR((LEFT(G40,FIND(":",G40)-1)*60+MID(G40,FIND(":",G40)+1,2))/(LEFT(C40,FIND(":",C40)-1)*60+MID(C40,FIND(":",C40)+1,2)),""))</f>
        <v/>
      </c>
      <c r="I40" s="22"/>
      <c r="J40" s="22"/>
      <c r="K40" s="39" t="str">
        <f aca="false">IF(OR(D40="",J40=""),"",IF(D40=0,"",J40/D40*100))</f>
        <v/>
      </c>
      <c r="L40" s="28" t="str">
        <f aca="false">IF(K40="","",IF(K40&lt;1,"Under 1 like per 100 views: looks paid","Looks organic"))</f>
        <v/>
      </c>
      <c r="M40" s="21"/>
      <c r="N40" s="21"/>
      <c r="O40" s="21"/>
    </row>
    <row r="41" customFormat="false" ht="15" hidden="false" customHeight="false" outlineLevel="0" collapsed="false">
      <c r="A41" s="19"/>
      <c r="B41" s="20"/>
      <c r="C41" s="25"/>
      <c r="D41" s="22"/>
      <c r="E41" s="22"/>
      <c r="F41" s="24"/>
      <c r="G41" s="25"/>
      <c r="H41" s="38" t="str">
        <f aca="false">IF(OR(C41="",G41=""),"",IFERROR((LEFT(G41,FIND(":",G41)-1)*60+MID(G41,FIND(":",G41)+1,2))/(LEFT(C41,FIND(":",C41)-1)*60+MID(C41,FIND(":",C41)+1,2)),""))</f>
        <v/>
      </c>
      <c r="I41" s="22"/>
      <c r="J41" s="22"/>
      <c r="K41" s="39" t="str">
        <f aca="false">IF(OR(D41="",J41=""),"",IF(D41=0,"",J41/D41*100))</f>
        <v/>
      </c>
      <c r="L41" s="28" t="str">
        <f aca="false">IF(K41="","",IF(K41&lt;1,"Under 1 like per 100 views: looks paid","Looks organic"))</f>
        <v/>
      </c>
      <c r="M41" s="21"/>
      <c r="N41" s="21"/>
      <c r="O41" s="21"/>
    </row>
    <row r="42" customFormat="false" ht="15" hidden="false" customHeight="false" outlineLevel="0" collapsed="false">
      <c r="A42" s="19"/>
      <c r="B42" s="20"/>
      <c r="C42" s="25"/>
      <c r="D42" s="22"/>
      <c r="E42" s="22"/>
      <c r="F42" s="24"/>
      <c r="G42" s="25"/>
      <c r="H42" s="38" t="str">
        <f aca="false">IF(OR(C42="",G42=""),"",IFERROR((LEFT(G42,FIND(":",G42)-1)*60+MID(G42,FIND(":",G42)+1,2))/(LEFT(C42,FIND(":",C42)-1)*60+MID(C42,FIND(":",C42)+1,2)),""))</f>
        <v/>
      </c>
      <c r="I42" s="22"/>
      <c r="J42" s="22"/>
      <c r="K42" s="39" t="str">
        <f aca="false">IF(OR(D42="",J42=""),"",IF(D42=0,"",J42/D42*100))</f>
        <v/>
      </c>
      <c r="L42" s="28" t="str">
        <f aca="false">IF(K42="","",IF(K42&lt;1,"Under 1 like per 100 views: looks paid","Looks organic"))</f>
        <v/>
      </c>
      <c r="M42" s="21"/>
      <c r="N42" s="21"/>
      <c r="O42" s="21"/>
    </row>
    <row r="43" customFormat="false" ht="15" hidden="false" customHeight="false" outlineLevel="0" collapsed="false">
      <c r="A43" s="19"/>
      <c r="B43" s="20"/>
      <c r="C43" s="25"/>
      <c r="D43" s="22"/>
      <c r="E43" s="22"/>
      <c r="F43" s="24"/>
      <c r="G43" s="25"/>
      <c r="H43" s="38" t="str">
        <f aca="false">IF(OR(C43="",G43=""),"",IFERROR((LEFT(G43,FIND(":",G43)-1)*60+MID(G43,FIND(":",G43)+1,2))/(LEFT(C43,FIND(":",C43)-1)*60+MID(C43,FIND(":",C43)+1,2)),""))</f>
        <v/>
      </c>
      <c r="I43" s="22"/>
      <c r="J43" s="22"/>
      <c r="K43" s="39" t="str">
        <f aca="false">IF(OR(D43="",J43=""),"",IF(D43=0,"",J43/D43*100))</f>
        <v/>
      </c>
      <c r="L43" s="28" t="str">
        <f aca="false">IF(K43="","",IF(K43&lt;1,"Under 1 like per 100 views: looks paid","Looks organic"))</f>
        <v/>
      </c>
      <c r="M43" s="21"/>
      <c r="N43" s="21"/>
      <c r="O43" s="21"/>
    </row>
    <row r="44" customFormat="false" ht="15" hidden="false" customHeight="false" outlineLevel="0" collapsed="false">
      <c r="A44" s="19"/>
      <c r="B44" s="20"/>
      <c r="C44" s="25"/>
      <c r="D44" s="22"/>
      <c r="E44" s="22"/>
      <c r="F44" s="24"/>
      <c r="G44" s="25"/>
      <c r="H44" s="38" t="str">
        <f aca="false">IF(OR(C44="",G44=""),"",IFERROR((LEFT(G44,FIND(":",G44)-1)*60+MID(G44,FIND(":",G44)+1,2))/(LEFT(C44,FIND(":",C44)-1)*60+MID(C44,FIND(":",C44)+1,2)),""))</f>
        <v/>
      </c>
      <c r="I44" s="22"/>
      <c r="J44" s="22"/>
      <c r="K44" s="39" t="str">
        <f aca="false">IF(OR(D44="",J44=""),"",IF(D44=0,"",J44/D44*100))</f>
        <v/>
      </c>
      <c r="L44" s="28" t="str">
        <f aca="false">IF(K44="","",IF(K44&lt;1,"Under 1 like per 100 views: looks paid","Looks organic"))</f>
        <v/>
      </c>
      <c r="M44" s="21"/>
      <c r="N44" s="21"/>
      <c r="O44" s="21"/>
    </row>
    <row r="45" customFormat="false" ht="15" hidden="false" customHeight="false" outlineLevel="0" collapsed="false">
      <c r="A45" s="19"/>
      <c r="B45" s="20"/>
      <c r="C45" s="25"/>
      <c r="D45" s="22"/>
      <c r="E45" s="22"/>
      <c r="F45" s="24"/>
      <c r="G45" s="25"/>
      <c r="H45" s="38" t="str">
        <f aca="false">IF(OR(C45="",G45=""),"",IFERROR((LEFT(G45,FIND(":",G45)-1)*60+MID(G45,FIND(":",G45)+1,2))/(LEFT(C45,FIND(":",C45)-1)*60+MID(C45,FIND(":",C45)+1,2)),""))</f>
        <v/>
      </c>
      <c r="I45" s="22"/>
      <c r="J45" s="22"/>
      <c r="K45" s="39" t="str">
        <f aca="false">IF(OR(D45="",J45=""),"",IF(D45=0,"",J45/D45*100))</f>
        <v/>
      </c>
      <c r="L45" s="28" t="str">
        <f aca="false">IF(K45="","",IF(K45&lt;1,"Under 1 like per 100 views: looks paid","Looks organic"))</f>
        <v/>
      </c>
      <c r="M45" s="21"/>
      <c r="N45" s="21"/>
      <c r="O45" s="21"/>
    </row>
  </sheetData>
  <conditionalFormatting sqref="L5:L200">
    <cfRule type="expression" priority="2" aboveAverage="0" equalAverage="0" bottom="0" percent="0" rank="0" text="" dxfId="0">
      <formula>LEFT(L5,5)="Under"</formula>
    </cfRule>
  </conditionalFormatting>
  <dataValidations count="2">
    <dataValidation allowBlank="true" errorStyle="stop" operator="between" showDropDown="false" showErrorMessage="false" showInputMessage="false" sqref="M5:M200" type="list">
      <formula1>"YouTube search,Browse features (Home),Suggested videos,YouTube advertising,External,Channel pages,Shorts feed,Playlists,Notifications,Direct or unknown"</formula1>
      <formula2>0</formula2>
    </dataValidation>
    <dataValidation allowBlank="true" errorStyle="stop" operator="between" showDropDown="false" showErrorMessage="false" showInputMessage="false" sqref="N5:N20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fals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34"/>
  </cols>
  <sheetData>
    <row r="1" customFormat="false" ht="30" hidden="false" customHeight="true" outlineLevel="0" collapsed="false">
      <c r="A1" s="6" t="s">
        <v>80</v>
      </c>
    </row>
    <row r="2" customFormat="false" ht="15" hidden="false" customHeight="false" outlineLevel="0" collapsed="false">
      <c r="A2" s="7" t="s">
        <v>81</v>
      </c>
    </row>
    <row r="5" customFormat="false" ht="15" hidden="false" customHeight="false" outlineLevel="0" collapsed="false">
      <c r="A5" s="40" t="s">
        <v>82</v>
      </c>
    </row>
    <row r="6" customFormat="false" ht="15" hidden="false" customHeight="false" outlineLevel="0" collapsed="false">
      <c r="A6" s="41" t="s">
        <v>83</v>
      </c>
      <c r="B6" s="42" t="n">
        <v>1000</v>
      </c>
      <c r="C6" s="7" t="s">
        <v>84</v>
      </c>
    </row>
    <row r="7" customFormat="false" ht="15" hidden="false" customHeight="false" outlineLevel="0" collapsed="false">
      <c r="A7" s="41" t="s">
        <v>85</v>
      </c>
      <c r="B7" s="42" t="n">
        <v>4000</v>
      </c>
      <c r="C7" s="7" t="s">
        <v>86</v>
      </c>
    </row>
    <row r="8" customFormat="false" ht="15" hidden="false" customHeight="false" outlineLevel="0" collapsed="false">
      <c r="A8" s="40" t="s">
        <v>87</v>
      </c>
    </row>
    <row r="9" customFormat="false" ht="15" hidden="false" customHeight="false" outlineLevel="0" collapsed="false">
      <c r="A9" s="41" t="s">
        <v>88</v>
      </c>
      <c r="B9" s="42"/>
      <c r="C9" s="7" t="s">
        <v>89</v>
      </c>
    </row>
    <row r="10" customFormat="false" ht="15" hidden="false" customHeight="false" outlineLevel="0" collapsed="false">
      <c r="A10" s="41" t="s">
        <v>90</v>
      </c>
      <c r="B10" s="43"/>
      <c r="C10" s="7" t="s">
        <v>91</v>
      </c>
    </row>
    <row r="11" customFormat="false" ht="15" hidden="false" customHeight="false" outlineLevel="0" collapsed="false">
      <c r="A11" s="40" t="s">
        <v>92</v>
      </c>
    </row>
    <row r="12" customFormat="false" ht="15" hidden="false" customHeight="false" outlineLevel="0" collapsed="false">
      <c r="A12" s="41" t="s">
        <v>93</v>
      </c>
      <c r="B12" s="44" t="str">
        <f aca="false">IF(N(B9)=0,"",MIN(1,B9/B6))</f>
        <v/>
      </c>
      <c r="C12" s="45" t="str">
        <f aca="false">IF(B12="","",REPT("█",ROUND(B12*20,0))&amp;REPT("░",20-ROUND(B12*20,0)))</f>
        <v/>
      </c>
    </row>
    <row r="13" customFormat="false" ht="15" hidden="false" customHeight="false" outlineLevel="0" collapsed="false">
      <c r="A13" s="41" t="s">
        <v>94</v>
      </c>
      <c r="B13" s="46" t="str">
        <f aca="false">IF(N(B9)=0,"",MAX(0,B6-B9))</f>
        <v/>
      </c>
    </row>
    <row r="14" customFormat="false" ht="15" hidden="false" customHeight="false" outlineLevel="0" collapsed="false">
      <c r="A14" s="41" t="s">
        <v>95</v>
      </c>
      <c r="B14" s="44" t="str">
        <f aca="false">IF(N(B10)=0,"",MIN(1,B10/B7))</f>
        <v/>
      </c>
      <c r="C14" s="45" t="str">
        <f aca="false">IF(B14="","",REPT("█",ROUND(B14*20,0))&amp;REPT("░",20-ROUND(B14*20,0)))</f>
        <v/>
      </c>
    </row>
    <row r="15" customFormat="false" ht="15" hidden="false" customHeight="false" outlineLevel="0" collapsed="false">
      <c r="A15" s="41" t="s">
        <v>96</v>
      </c>
      <c r="B15" s="47" t="str">
        <f aca="false">IF(N(B10)=0,"",MAX(0,B7-B10))</f>
        <v/>
      </c>
    </row>
    <row r="16" customFormat="false" ht="15" hidden="false" customHeight="false" outlineLevel="0" collapsed="false">
      <c r="A16" s="40" t="s">
        <v>97</v>
      </c>
    </row>
    <row r="17" customFormat="false" ht="15" hidden="false" customHeight="false" outlineLevel="0" collapsed="false">
      <c r="A17" s="41" t="s">
        <v>98</v>
      </c>
      <c r="B17" s="47" t="n">
        <f aca="false">'Weekly Tracker'!P20</f>
        <v>0</v>
      </c>
      <c r="C17" s="7" t="s">
        <v>99</v>
      </c>
    </row>
    <row r="18" customFormat="false" ht="15" hidden="false" customHeight="false" outlineLevel="0" collapsed="false">
      <c r="A18" s="41" t="s">
        <v>100</v>
      </c>
      <c r="B18" s="47" t="n">
        <f aca="false">'Weekly Tracker'!O20</f>
        <v>0</v>
      </c>
      <c r="C18" s="7" t="s">
        <v>101</v>
      </c>
    </row>
    <row r="19" customFormat="false" ht="15" hidden="false" customHeight="false" outlineLevel="0" collapsed="false">
      <c r="A19" s="41" t="s">
        <v>27</v>
      </c>
      <c r="B19" s="46" t="n">
        <f aca="false">'Weekly Tracker'!F20</f>
        <v>0</v>
      </c>
    </row>
    <row r="20" customFormat="false" ht="15" hidden="false" customHeight="false" outlineLevel="0" collapsed="false">
      <c r="A20" s="41" t="s">
        <v>102</v>
      </c>
      <c r="B20" s="48" t="str">
        <f aca="false">'Weekly Tracker'!L20</f>
        <v/>
      </c>
      <c r="C20" s="7" t="s">
        <v>103</v>
      </c>
    </row>
    <row r="23" customFormat="false" ht="15" hidden="false" customHeight="false" outlineLevel="0" collapsed="false">
      <c r="A23" s="33" t="s">
        <v>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2026-10-22T10:14:57Z</dcterms:created>
  <dc:creator>openpyxl</dc:creator>
  <dc:description/>
  <dc:language>en-US</dc:language>
  <cp:lastModifiedBy/>
  <dcterms:modified xsi:type="dcterms:W3CDTF">2026-10-22T10:14:57Z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